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65326" windowWidth="7875" windowHeight="8760" tabRatio="601" activeTab="3"/>
  </bookViews>
  <sheets>
    <sheet name="Income Stt" sheetId="1" r:id="rId1"/>
    <sheet name="Balance Sheet" sheetId="2" r:id="rId2"/>
    <sheet name="Equity" sheetId="3" r:id="rId3"/>
    <sheet name="Cash Flows" sheetId="4" r:id="rId4"/>
    <sheet name="Summary" sheetId="5" r:id="rId5"/>
  </sheets>
  <externalReferences>
    <externalReference r:id="rId8"/>
    <externalReference r:id="rId9"/>
  </externalReferences>
  <definedNames>
    <definedName name="BS92VS93">'[2]SRCM'!#REF!</definedName>
    <definedName name="KESMICJE">#REF!</definedName>
    <definedName name="_xlnm.Print_Area" localSheetId="2">'Equity'!$A$1:$I$59</definedName>
    <definedName name="Proof_capres_p2">'[1]PROOF'!#REF!</definedName>
  </definedNames>
  <calcPr fullCalcOnLoad="1"/>
</workbook>
</file>

<file path=xl/sharedStrings.xml><?xml version="1.0" encoding="utf-8"?>
<sst xmlns="http://schemas.openxmlformats.org/spreadsheetml/2006/main" count="230" uniqueCount="135">
  <si>
    <t>(Incorporated in Malaysia)</t>
  </si>
  <si>
    <t>Revenue</t>
  </si>
  <si>
    <t>Profit from operations</t>
  </si>
  <si>
    <t>Taxation</t>
  </si>
  <si>
    <t>Earnings per share (sen)</t>
  </si>
  <si>
    <t>Reserves</t>
  </si>
  <si>
    <t>CONDENSED 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</si>
  <si>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</si>
  <si>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</si>
  <si>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</si>
  <si>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</si>
  <si>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</si>
  <si>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</si>
  <si>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</si>
  <si>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</si>
  <si>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</si>
  <si>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Operating expenses</t>
  </si>
  <si>
    <t>Finance costs</t>
  </si>
  <si>
    <t>Profit before tax</t>
  </si>
  <si>
    <t>Profit after tax</t>
  </si>
  <si>
    <t>Minority interest</t>
  </si>
  <si>
    <t>KESM INDUSTRIES BERHAD</t>
  </si>
  <si>
    <t>Company No  :  13022-A</t>
  </si>
  <si>
    <t>- Basic</t>
  </si>
  <si>
    <t>- Diluted</t>
  </si>
  <si>
    <t>AS AT END OF</t>
  </si>
  <si>
    <t>AS AT PRECEDING</t>
  </si>
  <si>
    <t>CURRENT QUARTER</t>
  </si>
  <si>
    <t>FINANCIAL YEAR END</t>
  </si>
  <si>
    <t>Inventories</t>
  </si>
  <si>
    <t>Short term investments</t>
  </si>
  <si>
    <t>Lease and hire purchase creditors</t>
  </si>
  <si>
    <t>Short term borrowings</t>
  </si>
  <si>
    <t>Share Capital</t>
  </si>
  <si>
    <t>Retained Profit</t>
  </si>
  <si>
    <t>Cash and bank balances</t>
  </si>
  <si>
    <t>PROPERTY, PLANT AND EQUIPMENT</t>
  </si>
  <si>
    <t>INTANGIBLE ASSETS</t>
  </si>
  <si>
    <t>OTHER INVESTMENTS</t>
  </si>
  <si>
    <t>CURRENT ASSETS</t>
  </si>
  <si>
    <t>CURRENT LIABILITIES</t>
  </si>
  <si>
    <t>NET CURRENT ASSETS</t>
  </si>
  <si>
    <t>SHARE CAPITAL</t>
  </si>
  <si>
    <t>FINANCED BY : -</t>
  </si>
  <si>
    <t>RESERVES</t>
  </si>
  <si>
    <t>MINORITY INTERESTS</t>
  </si>
  <si>
    <t>Share Premium</t>
  </si>
  <si>
    <t>Total</t>
  </si>
  <si>
    <t>INVESTMENT IN ASSOCIATED COMPANY</t>
  </si>
  <si>
    <t>Net Profit for the period</t>
  </si>
  <si>
    <t>NON-DISTRIBUTABLE</t>
  </si>
  <si>
    <t>Reserve on Consolidation</t>
  </si>
  <si>
    <t>Adjustments for non-cash items :</t>
  </si>
  <si>
    <t>Depreciation of property, plant and equipment</t>
  </si>
  <si>
    <t>Operating income before reinvestment in working capital</t>
  </si>
  <si>
    <t>Net cash provided by operating activities</t>
  </si>
  <si>
    <t>Purchase of property, plant and equipment</t>
  </si>
  <si>
    <t>Proceeds from disposal of property, plant and equipment</t>
  </si>
  <si>
    <t>Cash and cash equivalents at beginning of year</t>
  </si>
  <si>
    <t>CASH FLOWS FROM OPERATING ACTIVITIES  :</t>
  </si>
  <si>
    <t>Net profit for the period</t>
  </si>
  <si>
    <t>Net profit before tax</t>
  </si>
  <si>
    <t>CASH FLOWS FROM  FINANCING ACTIVITIES</t>
  </si>
  <si>
    <t>Net changes in cash and cash equivalents</t>
  </si>
  <si>
    <t>Cash and cash equivalents at end of the period</t>
  </si>
  <si>
    <t>Exercise of options to subscribe</t>
  </si>
  <si>
    <t xml:space="preserve">   for ordinary shares in the</t>
  </si>
  <si>
    <t xml:space="preserve">   Company</t>
  </si>
  <si>
    <t>Trade and other receivables</t>
  </si>
  <si>
    <t>Tax recoverable</t>
  </si>
  <si>
    <t>Trade and other payables</t>
  </si>
  <si>
    <t>Net cash used in investment activities</t>
  </si>
  <si>
    <t>Issue of new shares</t>
  </si>
  <si>
    <t>Hire purchase payables</t>
  </si>
  <si>
    <t>LONG TERM LIABILITIES</t>
  </si>
  <si>
    <t>Hire purchases payables</t>
  </si>
  <si>
    <t>Long term loans</t>
  </si>
  <si>
    <t>Deferred taxation</t>
  </si>
  <si>
    <t>Other income</t>
  </si>
  <si>
    <t>CONDENSED CONSOLIDATED BALANCE SHEET</t>
  </si>
  <si>
    <t>CONDENSED CONSOLIDATED STATEMENT OF CHANGES IN EQUITY</t>
  </si>
  <si>
    <t>CONDENSED CONSOLIDATED CASH FLOW STATEMENT</t>
  </si>
  <si>
    <t>Current</t>
  </si>
  <si>
    <t>Year-To-Date</t>
  </si>
  <si>
    <t>Ended</t>
  </si>
  <si>
    <t>Other non-cash item</t>
  </si>
  <si>
    <t>Net change in current assets</t>
  </si>
  <si>
    <t>Net change in current liabilities</t>
  </si>
  <si>
    <t>ADDITIONAL INFORMATION</t>
  </si>
  <si>
    <t>1.</t>
  </si>
  <si>
    <t>2.</t>
  </si>
  <si>
    <t>Gross interest income</t>
  </si>
  <si>
    <t>3.</t>
  </si>
  <si>
    <t>Gross interest expenses</t>
  </si>
  <si>
    <t>Basic earnings per share (sen)</t>
  </si>
  <si>
    <t>Profit after tax and minority interest</t>
  </si>
  <si>
    <t>4.</t>
  </si>
  <si>
    <t>5.</t>
  </si>
  <si>
    <t>6.</t>
  </si>
  <si>
    <t>Dividend per share (sen)</t>
  </si>
  <si>
    <t>7.</t>
  </si>
  <si>
    <t>AS AT END OF CURRENT QUARTER</t>
  </si>
  <si>
    <t>AS AT PRECEDING FINANCIAL YEAR END</t>
  </si>
  <si>
    <t>SUMMARY OF KEY FINANCIAL INFORMATION</t>
  </si>
  <si>
    <t>CASH FLOWS FROM INVESTING ACTIVITIES</t>
  </si>
  <si>
    <t>Asset Revaluation Reserve</t>
  </si>
  <si>
    <t>Tax payable</t>
  </si>
  <si>
    <t>Preceding</t>
  </si>
  <si>
    <t>Corresponding</t>
  </si>
  <si>
    <t>Purchase of investment in quoted shares</t>
  </si>
  <si>
    <t>Proceeds from disposal of quoted shares</t>
  </si>
  <si>
    <t>Balance  @ 1/8/2004</t>
  </si>
  <si>
    <t>FY2005</t>
  </si>
  <si>
    <t>Income taxes (paid)/refund</t>
  </si>
  <si>
    <t>Bank borrowings</t>
  </si>
  <si>
    <t>31/07/2005</t>
  </si>
  <si>
    <t>FY2006</t>
  </si>
  <si>
    <t>Balance  @ 1/8/2005</t>
  </si>
  <si>
    <t>Net cash (used in)/provided by financing activities</t>
  </si>
  <si>
    <t>FOR THE QUARTER ENDED 31ST JANUARY 2006</t>
  </si>
  <si>
    <t>(31/01/2005)</t>
  </si>
  <si>
    <t>(31/01/2006)</t>
  </si>
  <si>
    <t>AS AT 31 JANUARY 2006</t>
  </si>
  <si>
    <t>31/01/2006</t>
  </si>
  <si>
    <t>FOR THE QUARTER ENDED 31 JANUARY 2006</t>
  </si>
  <si>
    <t>Balance  @ 31/01/2006</t>
  </si>
  <si>
    <t>Balance  @ 31/01/2005</t>
  </si>
  <si>
    <t>Dividend</t>
  </si>
  <si>
    <t>Net assets per share (RM)</t>
  </si>
  <si>
    <t>FOR THE SECOND QUARTER ENDED 31 JANUARY 2006</t>
  </si>
  <si>
    <t>Dividend payable</t>
  </si>
  <si>
    <t>Net assets per share (sen)</t>
  </si>
  <si>
    <t>Dividend paid</t>
  </si>
  <si>
    <t>UNAUDITED SECOND QUARTERLY REPORT ON CONSOLIDATED RESULTS</t>
  </si>
  <si>
    <t>FOR THE FINANCIAL QUARTER ENDED 31ST JANUARY 2006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</si>
</sst>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,_);_(* \(#,##0,\);_(* &quot;-&quot;??_);_(@_)"/>
    <numFmt numFmtId="173" formatCode="_(* #,##0_);_(* \(#,##0\);_(* &quot;-&quot;??_);_(@_)"/>
    <numFmt numFmtId="174" formatCode="_(* #,##0.0_);_(* \(#,##0.0\);_(* &quot;-&quot;??_);_(@_)"/>
    <numFmt numFmtId="175" formatCode="_(* #,##0_);[Red]\ \(#,##0\);_(* &quot;-&quot;??_);_(@_)"/>
    <numFmt numFmtId="176" formatCode="0.0%"/>
    <numFmt numFmtId="177" formatCode="0.000"/>
    <numFmt numFmtId="178" formatCode="0_);\(0\)"/>
    <numFmt numFmtId="179" formatCode="#,##0;[Red]#,##0"/>
    <numFmt numFmtId="180" formatCode="&quot;$&quot;#,##0;[Red]\-&quot;$&quot;#,##0"/>
    <numFmt numFmtId="181" formatCode="_-&quot;$&quot;* #,##0.00_-;\-&quot;$&quot;* #,##0.00_-;_-&quot;$&quot;* &quot;-&quot;??_-;_-@_-"/>
    <numFmt numFmtId="182" formatCode="d\-mmm\-yyyy"/>
    <numFmt numFmtId="183" formatCode="mmm\-yyyy"/>
    <numFmt numFmtId="184" formatCode="_(* #,##0_);[Red]_(* \(#,##0\);_(* &quot;-&quot;_);_(@_)"/>
    <numFmt numFmtId="185" formatCode="_(* #,##0_);[Red]\(* \(#,##0\);_(* &quot;-&quot;_);_(@_)"/>
    <numFmt numFmtId="186" formatCode="_-* #,##0_-;\-* #,##0_-;_-* &quot;-&quot;??_-;_-@_-"/>
    <numFmt numFmtId="187" formatCode="_(* #,##0_);[Red]* \(#,##0\);_(* &quot;-&quot;??_);_(@_)"/>
    <numFmt numFmtId="188" formatCode="_-* #,##0.0_-;\-* #,##0.0_-;_-* &quot;-&quot;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(* #,##0_);\ \(#,##0\);_(* &quot;-&quot;??_);_(@_)"/>
    <numFmt numFmtId="193" formatCode="d/mm/yyyy"/>
    <numFmt numFmtId="194" formatCode="0.0"/>
  </numFmts>
  <fonts count="1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1"/>
      <name val="Arial"/>
      <family val="0"/>
    </font>
    <font>
      <u val="single"/>
      <sz val="10"/>
      <name val="Times New Roman"/>
      <family val="1"/>
    </font>
    <font>
      <sz val="10.5"/>
      <name val="Times New Roman"/>
      <family val="1"/>
    </font>
    <font>
      <sz val="10.5"/>
      <name val="Arial"/>
      <family val="0"/>
    </font>
    <font>
      <b/>
      <sz val="9.5"/>
      <name val="Times New Roman"/>
      <family val="1"/>
    </font>
    <font>
      <sz val="11"/>
      <color indexed="12"/>
      <name val="Times New Roman"/>
      <family val="1"/>
    </font>
    <font>
      <u val="single"/>
      <sz val="7.5"/>
      <color indexed="36"/>
      <name val="Courier"/>
      <family val="0"/>
    </font>
    <font>
      <u val="single"/>
      <sz val="7.5"/>
      <color indexed="12"/>
      <name val="Courie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37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23" applyFont="1" applyAlignment="1">
      <alignment horizontal="center"/>
      <protection/>
    </xf>
    <xf numFmtId="0" fontId="2" fillId="0" borderId="0" xfId="23" applyFont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5" fillId="0" borderId="0" xfId="15" applyNumberFormat="1" applyFont="1" applyBorder="1" applyAlignment="1">
      <alignment horizontal="center"/>
    </xf>
    <xf numFmtId="173" fontId="2" fillId="0" borderId="0" xfId="15" applyNumberFormat="1" applyFont="1" applyBorder="1" applyAlignment="1">
      <alignment horizontal="center"/>
    </xf>
    <xf numFmtId="173" fontId="2" fillId="0" borderId="1" xfId="15" applyNumberFormat="1" applyFont="1" applyBorder="1" applyAlignment="1">
      <alignment horizontal="center"/>
    </xf>
    <xf numFmtId="0" fontId="8" fillId="0" borderId="0" xfId="15" applyNumberFormat="1" applyFont="1" applyBorder="1" applyAlignment="1">
      <alignment horizontal="center"/>
    </xf>
    <xf numFmtId="173" fontId="2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left"/>
    </xf>
    <xf numFmtId="0" fontId="4" fillId="0" borderId="0" xfId="23" applyFont="1">
      <alignment/>
      <protection/>
    </xf>
    <xf numFmtId="173" fontId="4" fillId="0" borderId="0" xfId="15" applyNumberFormat="1" applyFont="1" applyBorder="1" applyAlignment="1">
      <alignment/>
    </xf>
    <xf numFmtId="173" fontId="4" fillId="0" borderId="2" xfId="15" applyNumberFormat="1" applyFont="1" applyBorder="1" applyAlignment="1">
      <alignment/>
    </xf>
    <xf numFmtId="37" fontId="4" fillId="0" borderId="0" xfId="0" applyNumberFormat="1" applyFont="1" applyAlignment="1" quotePrefix="1">
      <alignment horizontal="left"/>
    </xf>
    <xf numFmtId="173" fontId="4" fillId="0" borderId="0" xfId="15" applyNumberFormat="1" applyFont="1" applyBorder="1" applyAlignment="1">
      <alignment horizontal="center"/>
    </xf>
    <xf numFmtId="173" fontId="4" fillId="0" borderId="1" xfId="15" applyNumberFormat="1" applyFont="1" applyBorder="1" applyAlignment="1">
      <alignment/>
    </xf>
    <xf numFmtId="173" fontId="4" fillId="0" borderId="0" xfId="15" applyNumberFormat="1" applyFont="1" applyBorder="1" applyAlignment="1">
      <alignment horizontal="right"/>
    </xf>
    <xf numFmtId="173" fontId="4" fillId="0" borderId="3" xfId="15" applyNumberFormat="1" applyFont="1" applyBorder="1" applyAlignment="1">
      <alignment/>
    </xf>
    <xf numFmtId="0" fontId="4" fillId="0" borderId="0" xfId="23" applyFont="1" quotePrefix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0" fontId="9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4" xfId="0" applyNumberFormat="1" applyFont="1" applyBorder="1" applyAlignment="1">
      <alignment/>
    </xf>
    <xf numFmtId="37" fontId="2" fillId="0" borderId="4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7" fontId="2" fillId="0" borderId="0" xfId="0" applyNumberFormat="1" applyFont="1" applyAlignment="1">
      <alignment horizontal="center"/>
    </xf>
    <xf numFmtId="37" fontId="2" fillId="0" borderId="4" xfId="0" applyNumberFormat="1" applyFont="1" applyBorder="1" applyAlignment="1" quotePrefix="1">
      <alignment horizontal="center"/>
    </xf>
    <xf numFmtId="0" fontId="2" fillId="0" borderId="0" xfId="0" applyNumberFormat="1" applyFont="1" applyAlignment="1">
      <alignment horizontal="left"/>
    </xf>
    <xf numFmtId="37" fontId="2" fillId="0" borderId="0" xfId="0" applyNumberFormat="1" applyFont="1" applyBorder="1" applyAlignment="1">
      <alignment/>
    </xf>
    <xf numFmtId="0" fontId="2" fillId="0" borderId="0" xfId="15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15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7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73" fontId="11" fillId="0" borderId="0" xfId="0" applyNumberFormat="1" applyFont="1" applyBorder="1" applyAlignment="1">
      <alignment/>
    </xf>
    <xf numFmtId="173" fontId="12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173" fontId="11" fillId="0" borderId="5" xfId="0" applyNumberFormat="1" applyFont="1" applyBorder="1" applyAlignment="1">
      <alignment/>
    </xf>
    <xf numFmtId="173" fontId="11" fillId="0" borderId="6" xfId="0" applyNumberFormat="1" applyFont="1" applyBorder="1" applyAlignment="1">
      <alignment/>
    </xf>
    <xf numFmtId="173" fontId="11" fillId="0" borderId="7" xfId="0" applyNumberFormat="1" applyFont="1" applyBorder="1" applyAlignment="1">
      <alignment/>
    </xf>
    <xf numFmtId="173" fontId="11" fillId="0" borderId="8" xfId="0" applyNumberFormat="1" applyFont="1" applyBorder="1" applyAlignment="1">
      <alignment/>
    </xf>
    <xf numFmtId="174" fontId="11" fillId="0" borderId="3" xfId="15" applyNumberFormat="1" applyFont="1" applyBorder="1" applyAlignment="1">
      <alignment/>
    </xf>
    <xf numFmtId="174" fontId="11" fillId="0" borderId="0" xfId="15" applyNumberFormat="1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175" fontId="2" fillId="0" borderId="6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5" fontId="2" fillId="0" borderId="11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 horizontal="left"/>
    </xf>
    <xf numFmtId="37" fontId="7" fillId="0" borderId="0" xfId="0" applyNumberFormat="1" applyFont="1" applyBorder="1" applyAlignment="1">
      <alignment horizontal="left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175" fontId="2" fillId="0" borderId="6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7" fontId="4" fillId="0" borderId="0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/>
    </xf>
    <xf numFmtId="175" fontId="14" fillId="0" borderId="0" xfId="0" applyNumberFormat="1" applyFont="1" applyBorder="1" applyAlignment="1" applyProtection="1">
      <alignment/>
      <protection locked="0"/>
    </xf>
    <xf numFmtId="175" fontId="14" fillId="0" borderId="11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4" fontId="4" fillId="0" borderId="0" xfId="15" applyNumberFormat="1" applyFont="1" applyBorder="1" applyAlignment="1">
      <alignment/>
    </xf>
    <xf numFmtId="0" fontId="6" fillId="0" borderId="0" xfId="22" applyFont="1">
      <alignment/>
      <protection/>
    </xf>
    <xf numFmtId="37" fontId="3" fillId="0" borderId="0" xfId="22" applyNumberFormat="1" applyFont="1">
      <alignment/>
      <protection/>
    </xf>
    <xf numFmtId="37" fontId="3" fillId="0" borderId="0" xfId="22" applyNumberFormat="1" applyFont="1" applyBorder="1">
      <alignment/>
      <protection/>
    </xf>
    <xf numFmtId="0" fontId="1" fillId="0" borderId="0" xfId="22" applyFont="1">
      <alignment/>
      <protection/>
    </xf>
    <xf numFmtId="0" fontId="4" fillId="0" borderId="0" xfId="22" applyFont="1">
      <alignment/>
      <protection/>
    </xf>
    <xf numFmtId="0" fontId="2" fillId="0" borderId="0" xfId="22" applyFont="1">
      <alignment/>
      <protection/>
    </xf>
    <xf numFmtId="0" fontId="4" fillId="0" borderId="0" xfId="22" applyFont="1" applyBorder="1">
      <alignment/>
      <protection/>
    </xf>
    <xf numFmtId="37" fontId="2" fillId="0" borderId="0" xfId="22" applyNumberFormat="1" applyFont="1" applyAlignment="1">
      <alignment horizontal="left"/>
      <protection/>
    </xf>
    <xf numFmtId="37" fontId="7" fillId="0" borderId="0" xfId="22" applyNumberFormat="1" applyFont="1">
      <alignment/>
      <protection/>
    </xf>
    <xf numFmtId="37" fontId="4" fillId="0" borderId="0" xfId="22" applyNumberFormat="1" applyFont="1" applyBorder="1" applyAlignment="1">
      <alignment horizontal="center"/>
      <protection/>
    </xf>
    <xf numFmtId="37" fontId="4" fillId="0" borderId="0" xfId="22" applyNumberFormat="1" applyFont="1" applyAlignment="1">
      <alignment horizontal="center"/>
      <protection/>
    </xf>
    <xf numFmtId="37" fontId="3" fillId="0" borderId="0" xfId="22" applyNumberFormat="1" applyFont="1" applyAlignment="1">
      <alignment horizontal="center"/>
      <protection/>
    </xf>
    <xf numFmtId="0" fontId="5" fillId="0" borderId="0" xfId="17" applyNumberFormat="1" applyFont="1" applyBorder="1" applyAlignment="1">
      <alignment horizontal="center"/>
    </xf>
    <xf numFmtId="0" fontId="8" fillId="0" borderId="0" xfId="17" applyNumberFormat="1" applyFont="1" applyBorder="1" applyAlignment="1">
      <alignment horizontal="center"/>
    </xf>
    <xf numFmtId="173" fontId="2" fillId="0" borderId="0" xfId="17" applyNumberFormat="1" applyFont="1" applyBorder="1" applyAlignment="1">
      <alignment horizontal="center"/>
    </xf>
    <xf numFmtId="173" fontId="2" fillId="0" borderId="1" xfId="17" applyNumberFormat="1" applyFont="1" applyBorder="1" applyAlignment="1">
      <alignment horizontal="center"/>
    </xf>
    <xf numFmtId="37" fontId="4" fillId="0" borderId="0" xfId="22" applyNumberFormat="1" applyFont="1" applyAlignment="1">
      <alignment horizontal="left"/>
      <protection/>
    </xf>
    <xf numFmtId="173" fontId="4" fillId="0" borderId="0" xfId="17" applyNumberFormat="1" applyFont="1" applyBorder="1" applyAlignment="1">
      <alignment/>
    </xf>
    <xf numFmtId="173" fontId="4" fillId="0" borderId="2" xfId="17" applyNumberFormat="1" applyFont="1" applyBorder="1" applyAlignment="1">
      <alignment/>
    </xf>
    <xf numFmtId="37" fontId="4" fillId="0" borderId="0" xfId="22" applyNumberFormat="1" applyFont="1">
      <alignment/>
      <protection/>
    </xf>
    <xf numFmtId="37" fontId="7" fillId="0" borderId="0" xfId="22" applyNumberFormat="1" applyFont="1" applyAlignment="1">
      <alignment horizontal="left"/>
      <protection/>
    </xf>
    <xf numFmtId="37" fontId="4" fillId="0" borderId="1" xfId="22" applyNumberFormat="1" applyFont="1" applyBorder="1" applyAlignment="1">
      <alignment horizontal="center"/>
      <protection/>
    </xf>
    <xf numFmtId="37" fontId="4" fillId="0" borderId="12" xfId="22" applyNumberFormat="1" applyFont="1" applyBorder="1" applyAlignment="1">
      <alignment horizontal="center"/>
      <protection/>
    </xf>
    <xf numFmtId="0" fontId="2" fillId="0" borderId="13" xfId="22" applyFont="1" applyBorder="1">
      <alignment/>
      <protection/>
    </xf>
    <xf numFmtId="0" fontId="5" fillId="0" borderId="14" xfId="17" applyNumberFormat="1" applyFont="1" applyBorder="1" applyAlignment="1">
      <alignment horizontal="center"/>
    </xf>
    <xf numFmtId="0" fontId="5" fillId="0" borderId="2" xfId="17" applyNumberFormat="1" applyFont="1" applyBorder="1" applyAlignment="1">
      <alignment horizontal="center"/>
    </xf>
    <xf numFmtId="0" fontId="5" fillId="0" borderId="15" xfId="17" applyNumberFormat="1" applyFont="1" applyBorder="1" applyAlignment="1">
      <alignment horizontal="center"/>
    </xf>
    <xf numFmtId="0" fontId="5" fillId="0" borderId="16" xfId="17" applyNumberFormat="1" applyFont="1" applyBorder="1" applyAlignment="1">
      <alignment horizontal="center"/>
    </xf>
    <xf numFmtId="0" fontId="5" fillId="0" borderId="11" xfId="17" applyNumberFormat="1" applyFont="1" applyBorder="1" applyAlignment="1">
      <alignment horizontal="center"/>
    </xf>
    <xf numFmtId="173" fontId="2" fillId="0" borderId="16" xfId="17" applyNumberFormat="1" applyFont="1" applyBorder="1" applyAlignment="1">
      <alignment horizontal="center"/>
    </xf>
    <xf numFmtId="173" fontId="2" fillId="0" borderId="11" xfId="17" applyNumberFormat="1" applyFont="1" applyBorder="1" applyAlignment="1">
      <alignment horizontal="center"/>
    </xf>
    <xf numFmtId="173" fontId="2" fillId="0" borderId="17" xfId="17" applyNumberFormat="1" applyFont="1" applyBorder="1" applyAlignment="1">
      <alignment horizontal="center"/>
    </xf>
    <xf numFmtId="173" fontId="2" fillId="0" borderId="18" xfId="17" applyNumberFormat="1" applyFont="1" applyBorder="1" applyAlignment="1">
      <alignment horizontal="center"/>
    </xf>
    <xf numFmtId="0" fontId="8" fillId="0" borderId="2" xfId="17" applyNumberFormat="1" applyFont="1" applyBorder="1" applyAlignment="1">
      <alignment horizontal="center"/>
    </xf>
    <xf numFmtId="0" fontId="2" fillId="0" borderId="15" xfId="22" applyFont="1" applyBorder="1">
      <alignment/>
      <protection/>
    </xf>
    <xf numFmtId="0" fontId="2" fillId="0" borderId="11" xfId="22" applyFont="1" applyBorder="1">
      <alignment/>
      <protection/>
    </xf>
    <xf numFmtId="37" fontId="3" fillId="0" borderId="18" xfId="22" applyNumberFormat="1" applyFont="1" applyBorder="1">
      <alignment/>
      <protection/>
    </xf>
    <xf numFmtId="37" fontId="3" fillId="0" borderId="14" xfId="22" applyNumberFormat="1" applyFont="1" applyBorder="1">
      <alignment/>
      <protection/>
    </xf>
    <xf numFmtId="37" fontId="2" fillId="0" borderId="2" xfId="22" applyNumberFormat="1" applyFont="1" applyBorder="1" applyAlignment="1">
      <alignment horizontal="left"/>
      <protection/>
    </xf>
    <xf numFmtId="37" fontId="3" fillId="0" borderId="15" xfId="22" applyNumberFormat="1" applyFont="1" applyBorder="1">
      <alignment/>
      <protection/>
    </xf>
    <xf numFmtId="37" fontId="3" fillId="0" borderId="16" xfId="22" applyNumberFormat="1" applyFont="1" applyBorder="1">
      <alignment/>
      <protection/>
    </xf>
    <xf numFmtId="0" fontId="2" fillId="0" borderId="0" xfId="22" applyNumberFormat="1" applyFont="1" applyBorder="1" applyAlignment="1">
      <alignment/>
      <protection/>
    </xf>
    <xf numFmtId="0" fontId="3" fillId="0" borderId="11" xfId="22" applyNumberFormat="1" applyFont="1" applyBorder="1" applyAlignment="1">
      <alignment/>
      <protection/>
    </xf>
    <xf numFmtId="37" fontId="2" fillId="0" borderId="0" xfId="22" applyNumberFormat="1" applyFont="1" applyBorder="1" applyAlignment="1">
      <alignment horizontal="left"/>
      <protection/>
    </xf>
    <xf numFmtId="37" fontId="3" fillId="0" borderId="11" xfId="22" applyNumberFormat="1" applyFont="1" applyBorder="1">
      <alignment/>
      <protection/>
    </xf>
    <xf numFmtId="37" fontId="3" fillId="0" borderId="17" xfId="22" applyNumberFormat="1" applyFont="1" applyBorder="1">
      <alignment/>
      <protection/>
    </xf>
    <xf numFmtId="37" fontId="2" fillId="0" borderId="1" xfId="22" applyNumberFormat="1" applyFont="1" applyBorder="1" applyAlignment="1">
      <alignment horizontal="left"/>
      <protection/>
    </xf>
    <xf numFmtId="0" fontId="2" fillId="0" borderId="18" xfId="23" applyFont="1" applyBorder="1" applyAlignment="1">
      <alignment horizontal="center"/>
      <protection/>
    </xf>
    <xf numFmtId="37" fontId="4" fillId="0" borderId="2" xfId="22" applyNumberFormat="1" applyFont="1" applyBorder="1" applyAlignment="1">
      <alignment horizontal="left"/>
      <protection/>
    </xf>
    <xf numFmtId="0" fontId="4" fillId="0" borderId="2" xfId="23" applyFont="1" applyBorder="1">
      <alignment/>
      <protection/>
    </xf>
    <xf numFmtId="37" fontId="4" fillId="0" borderId="15" xfId="22" applyNumberFormat="1" applyFont="1" applyBorder="1">
      <alignment/>
      <protection/>
    </xf>
    <xf numFmtId="173" fontId="4" fillId="0" borderId="1" xfId="17" applyNumberFormat="1" applyFont="1" applyBorder="1" applyAlignment="1">
      <alignment/>
    </xf>
    <xf numFmtId="37" fontId="4" fillId="0" borderId="18" xfId="22" applyNumberFormat="1" applyFont="1" applyBorder="1">
      <alignment/>
      <protection/>
    </xf>
    <xf numFmtId="173" fontId="4" fillId="0" borderId="14" xfId="17" applyNumberFormat="1" applyFont="1" applyBorder="1" applyAlignment="1">
      <alignment/>
    </xf>
    <xf numFmtId="173" fontId="4" fillId="0" borderId="15" xfId="17" applyNumberFormat="1" applyFont="1" applyBorder="1" applyAlignment="1">
      <alignment/>
    </xf>
    <xf numFmtId="173" fontId="4" fillId="0" borderId="17" xfId="17" applyNumberFormat="1" applyFont="1" applyBorder="1" applyAlignment="1">
      <alignment/>
    </xf>
    <xf numFmtId="173" fontId="4" fillId="0" borderId="18" xfId="17" applyNumberFormat="1" applyFont="1" applyBorder="1" applyAlignment="1">
      <alignment/>
    </xf>
    <xf numFmtId="37" fontId="4" fillId="0" borderId="5" xfId="22" applyNumberFormat="1" applyFont="1" applyBorder="1">
      <alignment/>
      <protection/>
    </xf>
    <xf numFmtId="37" fontId="4" fillId="0" borderId="17" xfId="22" applyNumberFormat="1" applyFont="1" applyBorder="1" applyAlignment="1">
      <alignment horizontal="center"/>
      <protection/>
    </xf>
    <xf numFmtId="37" fontId="4" fillId="0" borderId="18" xfId="22" applyNumberFormat="1" applyFont="1" applyBorder="1" applyAlignment="1">
      <alignment horizontal="center"/>
      <protection/>
    </xf>
    <xf numFmtId="37" fontId="2" fillId="0" borderId="9" xfId="22" applyNumberFormat="1" applyFont="1" applyBorder="1" quotePrefix="1">
      <alignment/>
      <protection/>
    </xf>
    <xf numFmtId="37" fontId="2" fillId="0" borderId="1" xfId="22" applyNumberFormat="1" applyFont="1" applyBorder="1">
      <alignment/>
      <protection/>
    </xf>
    <xf numFmtId="37" fontId="2" fillId="0" borderId="5" xfId="22" applyNumberFormat="1" applyFont="1" applyBorder="1">
      <alignment/>
      <protection/>
    </xf>
    <xf numFmtId="0" fontId="2" fillId="0" borderId="2" xfId="23" applyFont="1" applyBorder="1">
      <alignment/>
      <protection/>
    </xf>
    <xf numFmtId="37" fontId="2" fillId="0" borderId="0" xfId="22" applyNumberFormat="1" applyFont="1">
      <alignment/>
      <protection/>
    </xf>
    <xf numFmtId="37" fontId="2" fillId="0" borderId="12" xfId="22" applyNumberFormat="1" applyFont="1" applyBorder="1">
      <alignment/>
      <protection/>
    </xf>
    <xf numFmtId="37" fontId="2" fillId="0" borderId="19" xfId="22" applyNumberFormat="1" applyFont="1" applyBorder="1" applyAlignment="1">
      <alignment horizontal="left"/>
      <protection/>
    </xf>
    <xf numFmtId="0" fontId="2" fillId="0" borderId="13" xfId="23" applyFont="1" applyBorder="1">
      <alignment/>
      <protection/>
    </xf>
    <xf numFmtId="0" fontId="2" fillId="0" borderId="1" xfId="23" applyFont="1" applyBorder="1">
      <alignment/>
      <protection/>
    </xf>
    <xf numFmtId="37" fontId="4" fillId="0" borderId="1" xfId="22" applyNumberFormat="1" applyFont="1" applyBorder="1" applyAlignment="1">
      <alignment/>
      <protection/>
    </xf>
    <xf numFmtId="37" fontId="4" fillId="0" borderId="18" xfId="22" applyNumberFormat="1" applyFont="1" applyBorder="1" applyAlignment="1">
      <alignment/>
      <protection/>
    </xf>
    <xf numFmtId="37" fontId="4" fillId="0" borderId="17" xfId="22" applyNumberFormat="1" applyFont="1" applyBorder="1" applyAlignment="1">
      <alignment/>
      <protection/>
    </xf>
    <xf numFmtId="173" fontId="4" fillId="0" borderId="2" xfId="17" applyNumberFormat="1" applyFont="1" applyBorder="1" applyAlignment="1">
      <alignment/>
    </xf>
    <xf numFmtId="173" fontId="4" fillId="0" borderId="15" xfId="17" applyNumberFormat="1" applyFont="1" applyBorder="1" applyAlignment="1">
      <alignment/>
    </xf>
    <xf numFmtId="173" fontId="4" fillId="0" borderId="14" xfId="17" applyNumberFormat="1" applyFont="1" applyBorder="1" applyAlignment="1">
      <alignment/>
    </xf>
    <xf numFmtId="188" fontId="4" fillId="0" borderId="18" xfId="22" applyNumberFormat="1" applyFont="1" applyBorder="1" applyAlignment="1">
      <alignment/>
      <protection/>
    </xf>
    <xf numFmtId="188" fontId="4" fillId="0" borderId="17" xfId="22" applyNumberFormat="1" applyFont="1" applyBorder="1" applyAlignment="1">
      <alignment/>
      <protection/>
    </xf>
    <xf numFmtId="188" fontId="4" fillId="0" borderId="18" xfId="22" applyNumberFormat="1" applyFont="1" applyBorder="1" applyAlignment="1">
      <alignment horizontal="center"/>
      <protection/>
    </xf>
    <xf numFmtId="188" fontId="4" fillId="0" borderId="17" xfId="22" applyNumberFormat="1" applyFont="1" applyBorder="1" applyAlignment="1">
      <alignment horizontal="center"/>
      <protection/>
    </xf>
    <xf numFmtId="43" fontId="4" fillId="0" borderId="1" xfId="22" applyNumberFormat="1" applyFont="1" applyBorder="1" applyAlignment="1">
      <alignment horizontal="center" vertical="justify"/>
      <protection/>
    </xf>
    <xf numFmtId="0" fontId="1" fillId="0" borderId="9" xfId="0" applyFont="1" applyBorder="1" applyAlignment="1">
      <alignment horizontal="center" wrapText="1"/>
    </xf>
    <xf numFmtId="188" fontId="4" fillId="0" borderId="1" xfId="22" applyNumberFormat="1" applyFont="1" applyBorder="1" applyAlignment="1">
      <alignment horizontal="right"/>
      <protection/>
    </xf>
    <xf numFmtId="0" fontId="1" fillId="0" borderId="1" xfId="0" applyFont="1" applyBorder="1" applyAlignment="1">
      <alignment horizontal="center"/>
    </xf>
    <xf numFmtId="192" fontId="2" fillId="0" borderId="6" xfId="0" applyNumberFormat="1" applyFont="1" applyBorder="1" applyAlignment="1">
      <alignment vertical="center" wrapText="1"/>
    </xf>
    <xf numFmtId="193" fontId="7" fillId="0" borderId="9" xfId="0" applyNumberFormat="1" applyFont="1" applyBorder="1" applyAlignment="1">
      <alignment horizontal="center"/>
    </xf>
    <xf numFmtId="192" fontId="4" fillId="0" borderId="1" xfId="22" applyNumberFormat="1" applyFont="1" applyBorder="1" applyAlignment="1">
      <alignment/>
      <protection/>
    </xf>
    <xf numFmtId="192" fontId="4" fillId="0" borderId="2" xfId="17" applyNumberFormat="1" applyFont="1" applyBorder="1" applyAlignment="1">
      <alignment/>
    </xf>
    <xf numFmtId="171" fontId="4" fillId="0" borderId="1" xfId="22" applyNumberFormat="1" applyFont="1" applyBorder="1" applyAlignment="1">
      <alignment horizontal="right"/>
      <protection/>
    </xf>
    <xf numFmtId="171" fontId="4" fillId="0" borderId="2" xfId="17" applyNumberFormat="1" applyFont="1" applyBorder="1" applyAlignment="1">
      <alignment/>
    </xf>
    <xf numFmtId="192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92" fontId="4" fillId="0" borderId="6" xfId="0" applyNumberFormat="1" applyFont="1" applyBorder="1" applyAlignment="1">
      <alignment/>
    </xf>
    <xf numFmtId="192" fontId="4" fillId="0" borderId="5" xfId="0" applyNumberFormat="1" applyFont="1" applyBorder="1" applyAlignment="1">
      <alignment/>
    </xf>
    <xf numFmtId="192" fontId="4" fillId="0" borderId="9" xfId="0" applyNumberFormat="1" applyFont="1" applyBorder="1" applyAlignment="1">
      <alignment/>
    </xf>
    <xf numFmtId="192" fontId="4" fillId="0" borderId="10" xfId="0" applyNumberFormat="1" applyFont="1" applyBorder="1" applyAlignment="1">
      <alignment/>
    </xf>
    <xf numFmtId="37" fontId="17" fillId="0" borderId="0" xfId="0" applyNumberFormat="1" applyFont="1" applyBorder="1" applyAlignment="1">
      <alignment horizontal="center" vertical="center"/>
    </xf>
    <xf numFmtId="37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4" fillId="0" borderId="1" xfId="22" applyNumberFormat="1" applyFont="1" applyBorder="1" applyAlignment="1">
      <alignment horizontal="center" vertical="justify"/>
      <protection/>
    </xf>
    <xf numFmtId="37" fontId="4" fillId="0" borderId="19" xfId="22" applyNumberFormat="1" applyFont="1" applyBorder="1" applyAlignment="1">
      <alignment horizontal="center"/>
      <protection/>
    </xf>
    <xf numFmtId="37" fontId="4" fillId="0" borderId="12" xfId="22" applyNumberFormat="1" applyFont="1" applyBorder="1" applyAlignment="1">
      <alignment horizontal="center"/>
      <protection/>
    </xf>
    <xf numFmtId="37" fontId="4" fillId="0" borderId="13" xfId="22" applyNumberFormat="1" applyFont="1" applyBorder="1" applyAlignment="1">
      <alignment horizontal="center"/>
      <protection/>
    </xf>
    <xf numFmtId="173" fontId="5" fillId="0" borderId="12" xfId="17" applyNumberFormat="1" applyFont="1" applyBorder="1" applyAlignment="1">
      <alignment horizontal="center" vertical="center"/>
    </xf>
    <xf numFmtId="173" fontId="5" fillId="0" borderId="19" xfId="17" applyNumberFormat="1" applyFont="1" applyBorder="1" applyAlignment="1">
      <alignment horizontal="center" vertical="center"/>
    </xf>
    <xf numFmtId="173" fontId="5" fillId="0" borderId="13" xfId="17" applyNumberFormat="1" applyFont="1" applyBorder="1" applyAlignment="1">
      <alignment horizontal="center" vertical="center"/>
    </xf>
    <xf numFmtId="173" fontId="5" fillId="0" borderId="12" xfId="17" applyNumberFormat="1" applyFont="1" applyBorder="1" applyAlignment="1">
      <alignment horizontal="center" wrapText="1"/>
    </xf>
    <xf numFmtId="173" fontId="5" fillId="0" borderId="19" xfId="17" applyNumberFormat="1" applyFont="1" applyBorder="1" applyAlignment="1">
      <alignment horizontal="center" wrapText="1"/>
    </xf>
    <xf numFmtId="173" fontId="5" fillId="0" borderId="13" xfId="17" applyNumberFormat="1" applyFont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Comma_KESMI GRP-1Qtr FY2003-Ann't-Fin Stts" xfId="17"/>
    <cellStyle name="Currency" xfId="18"/>
    <cellStyle name="Currency [0]" xfId="19"/>
    <cellStyle name="Followed Hyperlink" xfId="20"/>
    <cellStyle name="Hyperlink" xfId="21"/>
    <cellStyle name="Normal_KESMI GRP-1Qtr FY2003-Ann't-Fin Stts" xfId="22"/>
    <cellStyle name="Normal_PL B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11</xdr:col>
      <xdr:colOff>314325</xdr:colOff>
      <xdr:row>10</xdr:row>
      <xdr:rowOff>76200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23825" y="1295400"/>
          <a:ext cx="6219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31st January 2006
.
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12</xdr:col>
      <xdr:colOff>0</xdr:colOff>
      <xdr:row>61</xdr:row>
      <xdr:rowOff>76200</xdr:rowOff>
    </xdr:to>
    <xdr:sp>
      <xdr:nvSpPr>
        <xdr:cNvPr id="2" name="Text 5"/>
        <xdr:cNvSpPr txBox="1">
          <a:spLocks noChangeArrowheads="1"/>
        </xdr:cNvSpPr>
      </xdr:nvSpPr>
      <xdr:spPr>
        <a:xfrm>
          <a:off x="171450" y="8724900"/>
          <a:ext cx="62198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2005.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62</xdr:row>
      <xdr:rowOff>133350</xdr:rowOff>
    </xdr:from>
    <xdr:to>
      <xdr:col>11</xdr:col>
      <xdr:colOff>142875</xdr:colOff>
      <xdr:row>65</xdr:row>
      <xdr:rowOff>9525</xdr:rowOff>
    </xdr:to>
    <xdr:sp>
      <xdr:nvSpPr>
        <xdr:cNvPr id="1" name="Text 5"/>
        <xdr:cNvSpPr txBox="1">
          <a:spLocks noChangeArrowheads="1"/>
        </xdr:cNvSpPr>
      </xdr:nvSpPr>
      <xdr:spPr>
        <a:xfrm>
          <a:off x="180975" y="8953500"/>
          <a:ext cx="55911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Balance Sheet should be read in conjunction with the Annual Financial Report for the financial year ended 31st July 2005.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10</xdr:row>
      <xdr:rowOff>114300</xdr:rowOff>
    </xdr:from>
    <xdr:to>
      <xdr:col>5</xdr:col>
      <xdr:colOff>819150</xdr:colOff>
      <xdr:row>10</xdr:row>
      <xdr:rowOff>114300</xdr:rowOff>
    </xdr:to>
    <xdr:sp>
      <xdr:nvSpPr>
        <xdr:cNvPr id="1" name="Line 2"/>
        <xdr:cNvSpPr>
          <a:spLocks/>
        </xdr:cNvSpPr>
      </xdr:nvSpPr>
      <xdr:spPr>
        <a:xfrm>
          <a:off x="4381500" y="18573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54</xdr:row>
      <xdr:rowOff>95250</xdr:rowOff>
    </xdr:from>
    <xdr:to>
      <xdr:col>8</xdr:col>
      <xdr:colOff>57150</xdr:colOff>
      <xdr:row>57</xdr:row>
      <xdr:rowOff>47625</xdr:rowOff>
    </xdr:to>
    <xdr:sp>
      <xdr:nvSpPr>
        <xdr:cNvPr id="2" name="Text 5"/>
        <xdr:cNvSpPr txBox="1">
          <a:spLocks noChangeArrowheads="1"/>
        </xdr:cNvSpPr>
      </xdr:nvSpPr>
      <xdr:spPr>
        <a:xfrm>
          <a:off x="180975" y="9305925"/>
          <a:ext cx="61150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Statement of Changes in Equity should be read in conjunction with the Annual Financial Report for the financial year ended 31st July 2005.</a:t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390525</xdr:colOff>
      <xdr:row>10</xdr:row>
      <xdr:rowOff>104775</xdr:rowOff>
    </xdr:to>
    <xdr:sp>
      <xdr:nvSpPr>
        <xdr:cNvPr id="3" name="Line 8"/>
        <xdr:cNvSpPr>
          <a:spLocks/>
        </xdr:cNvSpPr>
      </xdr:nvSpPr>
      <xdr:spPr>
        <a:xfrm flipH="1">
          <a:off x="2533650" y="1847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30</xdr:row>
      <xdr:rowOff>114300</xdr:rowOff>
    </xdr:from>
    <xdr:to>
      <xdr:col>5</xdr:col>
      <xdr:colOff>819150</xdr:colOff>
      <xdr:row>30</xdr:row>
      <xdr:rowOff>114300</xdr:rowOff>
    </xdr:to>
    <xdr:sp>
      <xdr:nvSpPr>
        <xdr:cNvPr id="4" name="Line 9"/>
        <xdr:cNvSpPr>
          <a:spLocks/>
        </xdr:cNvSpPr>
      </xdr:nvSpPr>
      <xdr:spPr>
        <a:xfrm>
          <a:off x="4381500" y="51816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30</xdr:row>
      <xdr:rowOff>104775</xdr:rowOff>
    </xdr:from>
    <xdr:to>
      <xdr:col>3</xdr:col>
      <xdr:colOff>390525</xdr:colOff>
      <xdr:row>30</xdr:row>
      <xdr:rowOff>104775</xdr:rowOff>
    </xdr:to>
    <xdr:sp>
      <xdr:nvSpPr>
        <xdr:cNvPr id="5" name="Line 10"/>
        <xdr:cNvSpPr>
          <a:spLocks/>
        </xdr:cNvSpPr>
      </xdr:nvSpPr>
      <xdr:spPr>
        <a:xfrm flipH="1">
          <a:off x="2533650" y="51720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56</xdr:row>
      <xdr:rowOff>19050</xdr:rowOff>
    </xdr:from>
    <xdr:to>
      <xdr:col>7</xdr:col>
      <xdr:colOff>219075</xdr:colOff>
      <xdr:row>58</xdr:row>
      <xdr:rowOff>19050</xdr:rowOff>
    </xdr:to>
    <xdr:sp>
      <xdr:nvSpPr>
        <xdr:cNvPr id="1" name="Text 5"/>
        <xdr:cNvSpPr txBox="1">
          <a:spLocks noChangeArrowheads="1"/>
        </xdr:cNvSpPr>
      </xdr:nvSpPr>
      <xdr:spPr>
        <a:xfrm>
          <a:off x="152400" y="9220200"/>
          <a:ext cx="60579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The Condensed Consolidated Cash Flow Statement should be read in conjunction with the Annual Financial Report for the financial year ended 31st July 2005.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14</xdr:col>
      <xdr:colOff>114300</xdr:colOff>
      <xdr:row>5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171450" y="723900"/>
          <a:ext cx="5876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31st October 2002.</a:t>
          </a:r>
        </a:p>
      </xdr:txBody>
    </xdr:sp>
    <xdr:clientData/>
  </xdr:twoCellAnchor>
  <xdr:twoCellAnchor>
    <xdr:from>
      <xdr:col>1</xdr:col>
      <xdr:colOff>47625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19075" y="8020050"/>
          <a:ext cx="582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2002.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roup%20Accounts\Consol%20-mthly\A1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roup%20Accounts\Consol%20-mthly\Mthly%20Consol\A0702-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RLM"/>
      <sheetName val="SRCM"/>
      <sheetName val="SRYTD"/>
      <sheetName val="SRBS"/>
      <sheetName val="PROOF"/>
      <sheetName val="CJE"/>
      <sheetName val="INTERCOINT"/>
      <sheetName val="GDWILL"/>
      <sheetName val="EQUITY-KESMI"/>
      <sheetName val="ELIMINATN"/>
      <sheetName val="ELIM-KES93"/>
      <sheetName val="ELIM-KESI"/>
      <sheetName val="KESMIPLBS"/>
      <sheetName val="KESMIPL2"/>
      <sheetName val="KESMISEG"/>
      <sheetName val="KESMICEP"/>
      <sheetName val="KESMILM"/>
      <sheetName val="KESMICM"/>
      <sheetName val="KESMIYTD"/>
      <sheetName val="KESMIBS"/>
      <sheetName val="KESMICJE"/>
      <sheetName val="KESMI_MI"/>
      <sheetName val="INTERCO-BAL (2)"/>
      <sheetName val="FSR99CJE"/>
      <sheetName val="FSR99"/>
      <sheetName val="FKESM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EG-Asst"/>
      <sheetName val="SEG-Liab"/>
      <sheetName val="SEG-K Expdt"/>
      <sheetName val="SEG-Dep"/>
      <sheetName val="SEG-Amort"/>
      <sheetName val="SRLM"/>
      <sheetName val="SRCM"/>
      <sheetName val="SRYTD"/>
      <sheetName val="P&amp;L"/>
      <sheetName val="FY01-SC"/>
      <sheetName val="SRBS"/>
      <sheetName val="BS-KT(Shg)"/>
      <sheetName val="PROOF"/>
      <sheetName val="CJE"/>
      <sheetName val="INTERCO-INT"/>
      <sheetName val="INTERCO-BAL"/>
      <sheetName val="Interco-Bal Adj"/>
      <sheetName val="GDWILL"/>
      <sheetName val="EQUITY-KESMI"/>
      <sheetName val="ELIM_testers"/>
      <sheetName val="ELIM_testerA"/>
      <sheetName val="ELIMINATN"/>
      <sheetName val="ELIM-KES93"/>
      <sheetName val="ELIM-KESI"/>
      <sheetName val="ELIM-KESI(FY01)"/>
      <sheetName val="KESMIPLBS"/>
      <sheetName val="KESMIPL2"/>
      <sheetName val="KESMISEG"/>
      <sheetName val="KESMICEP"/>
      <sheetName val="K-SEG"/>
      <sheetName val="KESMILM"/>
      <sheetName val="KESMICM"/>
      <sheetName val="KESMIYTD"/>
      <sheetName val="KESMIBS"/>
      <sheetName val="KESMI_MI"/>
      <sheetName val="KESMICJE"/>
      <sheetName val="INTERCO-BAL (2)"/>
      <sheetName val="FSRSEG"/>
      <sheetName val="FSRCJE"/>
      <sheetName val="FSR"/>
      <sheetName val="FSR (1H)"/>
      <sheetName val="FSR (2H)"/>
      <sheetName val="FKESMI"/>
      <sheetName val="FKESMI-1Qtr"/>
      <sheetName val="FKESMI-2Qtr"/>
      <sheetName val="FKESMI-3Qtr"/>
      <sheetName val="FKESMI-4Qtr"/>
      <sheetName val="Total-Q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8"/>
  <sheetViews>
    <sheetView showGridLines="0" zoomScale="90" zoomScaleNormal="90" workbookViewId="0" topLeftCell="A1">
      <selection activeCell="K7" sqref="K7"/>
    </sheetView>
  </sheetViews>
  <sheetFormatPr defaultColWidth="9.140625" defaultRowHeight="15" customHeight="1"/>
  <cols>
    <col min="1" max="1" width="1.8515625" style="2" customWidth="1"/>
    <col min="2" max="2" width="2.8515625" style="1" customWidth="1"/>
    <col min="3" max="3" width="2.140625" style="2" customWidth="1"/>
    <col min="4" max="4" width="23.28125" style="2" customWidth="1"/>
    <col min="5" max="5" width="12.7109375" style="3" customWidth="1"/>
    <col min="6" max="6" width="2.8515625" style="3" customWidth="1"/>
    <col min="7" max="7" width="13.28125" style="2" customWidth="1"/>
    <col min="8" max="8" width="2.8515625" style="3" customWidth="1"/>
    <col min="9" max="9" width="12.7109375" style="2" customWidth="1"/>
    <col min="10" max="10" width="2.57421875" style="2" customWidth="1"/>
    <col min="11" max="11" width="13.28125" style="2" customWidth="1"/>
    <col min="12" max="12" width="5.421875" style="2" customWidth="1"/>
    <col min="13" max="16384" width="9.140625" style="2" customWidth="1"/>
  </cols>
  <sheetData>
    <row r="1" spans="2:11" ht="15" customHeight="1">
      <c r="B1" s="12" t="s">
        <v>21</v>
      </c>
      <c r="C1"/>
      <c r="K1" s="199"/>
    </row>
    <row r="2" spans="2:3" ht="12" customHeight="1">
      <c r="B2" s="16" t="s">
        <v>0</v>
      </c>
      <c r="C2"/>
    </row>
    <row r="3" spans="2:3" ht="7.5" customHeight="1">
      <c r="B3" s="13"/>
      <c r="C3"/>
    </row>
    <row r="4" spans="2:6" ht="12" customHeight="1">
      <c r="B4" s="7" t="s">
        <v>22</v>
      </c>
      <c r="E4" s="13"/>
      <c r="F4" s="23"/>
    </row>
    <row r="5" ht="13.5" customHeight="1"/>
    <row r="6" ht="13.5" customHeight="1">
      <c r="B6" s="14" t="s">
        <v>133</v>
      </c>
    </row>
    <row r="7" ht="13.5" customHeight="1">
      <c r="B7" s="14" t="s">
        <v>134</v>
      </c>
    </row>
    <row r="8" ht="13.5" customHeight="1">
      <c r="B8" s="2"/>
    </row>
    <row r="9" ht="13.5" customHeight="1">
      <c r="B9" s="2"/>
    </row>
    <row r="10" ht="13.5" customHeight="1"/>
    <row r="11" ht="13.5" customHeight="1"/>
    <row r="12" ht="13.5" customHeight="1">
      <c r="B12" s="15"/>
    </row>
    <row r="13" ht="13.5" customHeight="1">
      <c r="B13" s="37" t="s">
        <v>6</v>
      </c>
    </row>
    <row r="14" ht="13.5" customHeight="1">
      <c r="B14" s="39" t="s">
        <v>119</v>
      </c>
    </row>
    <row r="15" spans="5:11" ht="13.5" customHeight="1">
      <c r="E15" s="4"/>
      <c r="F15" s="4"/>
      <c r="G15" s="4"/>
      <c r="H15" s="4"/>
      <c r="I15" s="5"/>
      <c r="J15" s="5"/>
      <c r="K15" s="6"/>
    </row>
    <row r="16" spans="5:12" ht="13.5" customHeight="1">
      <c r="E16" s="200" t="s">
        <v>7</v>
      </c>
      <c r="F16" s="200"/>
      <c r="G16" s="200"/>
      <c r="H16" s="4"/>
      <c r="I16" s="200" t="s">
        <v>8</v>
      </c>
      <c r="J16" s="200"/>
      <c r="K16" s="200"/>
      <c r="L16" s="7"/>
    </row>
    <row r="17" spans="2:12" ht="13.5" customHeight="1">
      <c r="B17" s="8"/>
      <c r="C17" s="9"/>
      <c r="D17" s="17"/>
      <c r="E17" s="18" t="s">
        <v>9</v>
      </c>
      <c r="F17" s="18"/>
      <c r="G17" s="21" t="s">
        <v>10</v>
      </c>
      <c r="H17" s="21"/>
      <c r="I17" s="18" t="s">
        <v>9</v>
      </c>
      <c r="J17" s="18"/>
      <c r="K17" s="21" t="s">
        <v>10</v>
      </c>
      <c r="L17" s="7"/>
    </row>
    <row r="18" spans="2:12" ht="13.5" customHeight="1">
      <c r="B18" s="8"/>
      <c r="C18" s="9"/>
      <c r="D18" s="9"/>
      <c r="E18" s="18" t="s">
        <v>11</v>
      </c>
      <c r="F18" s="18"/>
      <c r="G18" s="21" t="s">
        <v>12</v>
      </c>
      <c r="H18" s="21"/>
      <c r="I18" s="18" t="s">
        <v>13</v>
      </c>
      <c r="J18" s="18"/>
      <c r="K18" s="21" t="s">
        <v>12</v>
      </c>
      <c r="L18" s="7"/>
    </row>
    <row r="19" spans="2:12" ht="13.5" customHeight="1">
      <c r="B19" s="8"/>
      <c r="C19" s="9"/>
      <c r="D19" s="9"/>
      <c r="E19" s="18"/>
      <c r="F19" s="18"/>
      <c r="G19" s="21" t="s">
        <v>11</v>
      </c>
      <c r="H19" s="21"/>
      <c r="I19" s="18"/>
      <c r="J19" s="18"/>
      <c r="K19" s="21" t="s">
        <v>14</v>
      </c>
      <c r="L19" s="7"/>
    </row>
    <row r="20" spans="5:12" ht="13.5" customHeight="1">
      <c r="E20" s="19" t="s">
        <v>121</v>
      </c>
      <c r="F20" s="19"/>
      <c r="G20" s="19" t="s">
        <v>120</v>
      </c>
      <c r="H20" s="19"/>
      <c r="I20" s="19" t="str">
        <f>E20</f>
        <v>(31/01/2006)</v>
      </c>
      <c r="J20" s="19"/>
      <c r="K20" s="19" t="str">
        <f>G20</f>
        <v>(31/01/2005)</v>
      </c>
      <c r="L20" s="7"/>
    </row>
    <row r="21" spans="3:11" ht="13.5" customHeight="1">
      <c r="C21" s="10"/>
      <c r="D21" s="10"/>
      <c r="E21" s="20" t="s">
        <v>15</v>
      </c>
      <c r="F21" s="19"/>
      <c r="G21" s="20" t="s">
        <v>15</v>
      </c>
      <c r="H21" s="19"/>
      <c r="I21" s="20" t="s">
        <v>15</v>
      </c>
      <c r="J21" s="19"/>
      <c r="K21" s="20" t="s">
        <v>15</v>
      </c>
    </row>
    <row r="22" spans="2:11" s="24" customFormat="1" ht="9.75" customHeight="1">
      <c r="B22" s="25"/>
      <c r="C22" s="26"/>
      <c r="D22" s="26"/>
      <c r="E22" s="27"/>
      <c r="F22" s="27"/>
      <c r="G22" s="27"/>
      <c r="H22" s="27"/>
      <c r="I22" s="27"/>
      <c r="J22" s="27"/>
      <c r="K22" s="28"/>
    </row>
    <row r="23" spans="2:11" s="24" customFormat="1" ht="13.5" customHeight="1">
      <c r="B23" s="29"/>
      <c r="C23" s="26" t="s">
        <v>1</v>
      </c>
      <c r="D23" s="26"/>
      <c r="E23" s="27">
        <v>35554</v>
      </c>
      <c r="F23" s="27"/>
      <c r="G23" s="27">
        <v>43333</v>
      </c>
      <c r="H23" s="27"/>
      <c r="I23" s="27">
        <v>69214</v>
      </c>
      <c r="J23" s="27"/>
      <c r="K23" s="27">
        <v>90967</v>
      </c>
    </row>
    <row r="24" spans="2:11" s="24" customFormat="1" ht="9" customHeight="1">
      <c r="B24" s="25"/>
      <c r="C24" s="26"/>
      <c r="D24" s="26"/>
      <c r="E24" s="27"/>
      <c r="F24" s="27"/>
      <c r="G24" s="27"/>
      <c r="H24" s="27"/>
      <c r="I24" s="27"/>
      <c r="J24" s="27"/>
      <c r="K24" s="27"/>
    </row>
    <row r="25" spans="2:11" s="24" customFormat="1" ht="13.5" customHeight="1">
      <c r="B25" s="29"/>
      <c r="C25" s="26" t="s">
        <v>16</v>
      </c>
      <c r="D25" s="26"/>
      <c r="E25" s="30">
        <v>-30756</v>
      </c>
      <c r="F25" s="30"/>
      <c r="G25" s="30">
        <v>-37574</v>
      </c>
      <c r="H25" s="27"/>
      <c r="I25" s="27">
        <v>-59965</v>
      </c>
      <c r="J25" s="30"/>
      <c r="K25" s="27">
        <v>-78788</v>
      </c>
    </row>
    <row r="26" spans="2:11" s="24" customFormat="1" ht="9" customHeight="1">
      <c r="B26" s="25"/>
      <c r="C26" s="26"/>
      <c r="D26" s="26"/>
      <c r="E26" s="27"/>
      <c r="F26" s="27"/>
      <c r="G26" s="27"/>
      <c r="H26" s="27"/>
      <c r="I26" s="27"/>
      <c r="J26" s="27"/>
      <c r="K26" s="27"/>
    </row>
    <row r="27" spans="2:11" s="24" customFormat="1" ht="13.5" customHeight="1">
      <c r="B27" s="29"/>
      <c r="C27" s="26" t="s">
        <v>78</v>
      </c>
      <c r="D27" s="26"/>
      <c r="E27" s="27">
        <v>422</v>
      </c>
      <c r="F27" s="27"/>
      <c r="G27" s="27">
        <v>165</v>
      </c>
      <c r="H27" s="27"/>
      <c r="I27" s="27">
        <v>796</v>
      </c>
      <c r="J27" s="27"/>
      <c r="K27" s="27">
        <v>376</v>
      </c>
    </row>
    <row r="28" spans="2:11" s="24" customFormat="1" ht="6" customHeight="1">
      <c r="B28" s="25"/>
      <c r="C28" s="26"/>
      <c r="D28" s="26"/>
      <c r="E28" s="31"/>
      <c r="F28" s="27"/>
      <c r="G28" s="31"/>
      <c r="H28" s="27"/>
      <c r="I28" s="31"/>
      <c r="J28" s="27"/>
      <c r="K28" s="31"/>
    </row>
    <row r="29" spans="2:11" s="24" customFormat="1" ht="6" customHeight="1">
      <c r="B29" s="25"/>
      <c r="C29" s="26"/>
      <c r="D29" s="26"/>
      <c r="E29" s="27"/>
      <c r="F29" s="27"/>
      <c r="G29" s="27"/>
      <c r="H29" s="27"/>
      <c r="I29" s="27"/>
      <c r="J29" s="27"/>
      <c r="K29" s="27"/>
    </row>
    <row r="30" spans="2:11" s="24" customFormat="1" ht="13.5" customHeight="1">
      <c r="B30" s="25"/>
      <c r="C30" s="26" t="s">
        <v>2</v>
      </c>
      <c r="D30" s="26"/>
      <c r="E30" s="27">
        <f>SUM(E23:E28)</f>
        <v>5220</v>
      </c>
      <c r="F30" s="27"/>
      <c r="G30" s="27">
        <f>SUM(G23:G28)</f>
        <v>5924</v>
      </c>
      <c r="H30" s="27"/>
      <c r="I30" s="27">
        <f>SUM(I23:I28)</f>
        <v>10045</v>
      </c>
      <c r="J30" s="27"/>
      <c r="K30" s="27">
        <f>SUM(K23:K28)</f>
        <v>12555</v>
      </c>
    </row>
    <row r="31" spans="2:11" s="24" customFormat="1" ht="9" customHeight="1">
      <c r="B31" s="25"/>
      <c r="C31" s="26"/>
      <c r="D31" s="26"/>
      <c r="E31" s="27"/>
      <c r="F31" s="27"/>
      <c r="G31" s="27"/>
      <c r="H31" s="27"/>
      <c r="I31" s="27"/>
      <c r="J31" s="27"/>
      <c r="K31" s="27"/>
    </row>
    <row r="32" spans="2:11" s="24" customFormat="1" ht="13.5" customHeight="1">
      <c r="B32" s="29"/>
      <c r="C32" s="26" t="s">
        <v>17</v>
      </c>
      <c r="D32" s="26"/>
      <c r="E32" s="27">
        <v>-795</v>
      </c>
      <c r="F32" s="27"/>
      <c r="G32" s="27">
        <v>-750</v>
      </c>
      <c r="H32" s="27"/>
      <c r="I32" s="27">
        <v>-1664</v>
      </c>
      <c r="J32" s="27"/>
      <c r="K32" s="27">
        <v>-1481</v>
      </c>
    </row>
    <row r="33" spans="2:11" s="24" customFormat="1" ht="6" customHeight="1">
      <c r="B33" s="25"/>
      <c r="C33" s="26"/>
      <c r="D33" s="26"/>
      <c r="E33" s="31"/>
      <c r="F33" s="27"/>
      <c r="G33" s="31"/>
      <c r="H33" s="27"/>
      <c r="I33" s="31"/>
      <c r="J33" s="27"/>
      <c r="K33" s="31"/>
    </row>
    <row r="34" spans="2:11" s="24" customFormat="1" ht="6" customHeight="1">
      <c r="B34" s="25"/>
      <c r="C34" s="26"/>
      <c r="D34" s="26"/>
      <c r="E34" s="27"/>
      <c r="F34" s="27"/>
      <c r="G34" s="27"/>
      <c r="H34" s="27"/>
      <c r="I34" s="27"/>
      <c r="J34" s="27"/>
      <c r="K34" s="27"/>
    </row>
    <row r="35" spans="2:11" s="24" customFormat="1" ht="13.5" customHeight="1">
      <c r="B35" s="25"/>
      <c r="C35" s="26" t="s">
        <v>18</v>
      </c>
      <c r="D35" s="26"/>
      <c r="E35" s="27">
        <f>SUM(E30:E33)</f>
        <v>4425</v>
      </c>
      <c r="F35" s="27"/>
      <c r="G35" s="27">
        <f>SUM(G30:G33)</f>
        <v>5174</v>
      </c>
      <c r="H35" s="27"/>
      <c r="I35" s="27">
        <f>SUM(I30:I33)</f>
        <v>8381</v>
      </c>
      <c r="J35" s="27"/>
      <c r="K35" s="27">
        <f>SUM(K30:K33)</f>
        <v>11074</v>
      </c>
    </row>
    <row r="36" spans="2:11" s="24" customFormat="1" ht="9" customHeight="1">
      <c r="B36" s="25"/>
      <c r="C36" s="26"/>
      <c r="D36" s="26"/>
      <c r="E36" s="27"/>
      <c r="F36" s="27"/>
      <c r="G36" s="27"/>
      <c r="H36" s="27"/>
      <c r="I36" s="27"/>
      <c r="J36" s="27"/>
      <c r="K36" s="27"/>
    </row>
    <row r="37" spans="2:11" s="24" customFormat="1" ht="13.5" customHeight="1">
      <c r="B37" s="25"/>
      <c r="C37" s="26" t="s">
        <v>3</v>
      </c>
      <c r="D37" s="26"/>
      <c r="E37" s="27">
        <v>-1172</v>
      </c>
      <c r="F37" s="27"/>
      <c r="G37" s="27">
        <v>-1292</v>
      </c>
      <c r="H37" s="27"/>
      <c r="I37" s="27">
        <v>-2227</v>
      </c>
      <c r="J37" s="27"/>
      <c r="K37" s="27">
        <v>-2776</v>
      </c>
    </row>
    <row r="38" spans="2:11" s="24" customFormat="1" ht="6" customHeight="1">
      <c r="B38" s="25"/>
      <c r="C38" s="26"/>
      <c r="D38" s="26"/>
      <c r="E38" s="31"/>
      <c r="F38" s="27"/>
      <c r="G38" s="31"/>
      <c r="H38" s="27"/>
      <c r="I38" s="31"/>
      <c r="J38" s="27"/>
      <c r="K38" s="31"/>
    </row>
    <row r="39" spans="2:11" s="24" customFormat="1" ht="6" customHeight="1">
      <c r="B39" s="25"/>
      <c r="C39" s="26"/>
      <c r="D39" s="26"/>
      <c r="E39" s="27"/>
      <c r="F39" s="27"/>
      <c r="G39" s="27"/>
      <c r="H39" s="27"/>
      <c r="I39" s="27"/>
      <c r="J39" s="27"/>
      <c r="K39" s="27"/>
    </row>
    <row r="40" spans="2:11" s="24" customFormat="1" ht="13.5" customHeight="1">
      <c r="B40" s="25"/>
      <c r="C40" s="26" t="s">
        <v>19</v>
      </c>
      <c r="D40" s="26"/>
      <c r="E40" s="32">
        <f>SUM(E35:E38)</f>
        <v>3253</v>
      </c>
      <c r="F40" s="32"/>
      <c r="G40" s="32">
        <f>SUM(G35:G38)</f>
        <v>3882</v>
      </c>
      <c r="H40" s="32"/>
      <c r="I40" s="32">
        <f>SUM(I35:I38)</f>
        <v>6154</v>
      </c>
      <c r="J40" s="32"/>
      <c r="K40" s="32">
        <f>SUM(K35:K38)</f>
        <v>8298</v>
      </c>
    </row>
    <row r="41" spans="2:11" s="24" customFormat="1" ht="9" customHeight="1">
      <c r="B41" s="25"/>
      <c r="C41" s="26"/>
      <c r="D41" s="26"/>
      <c r="E41" s="32"/>
      <c r="F41" s="32"/>
      <c r="G41" s="32"/>
      <c r="H41" s="32"/>
      <c r="I41" s="32"/>
      <c r="J41" s="32"/>
      <c r="K41" s="32"/>
    </row>
    <row r="42" spans="2:11" s="24" customFormat="1" ht="13.5" customHeight="1">
      <c r="B42" s="25"/>
      <c r="C42" s="26" t="s">
        <v>20</v>
      </c>
      <c r="D42" s="26"/>
      <c r="E42" s="27">
        <v>-228</v>
      </c>
      <c r="F42" s="27"/>
      <c r="G42" s="27">
        <v>-276</v>
      </c>
      <c r="H42" s="27"/>
      <c r="I42" s="27">
        <v>-333</v>
      </c>
      <c r="J42" s="27"/>
      <c r="K42" s="27">
        <v>-776</v>
      </c>
    </row>
    <row r="43" spans="2:11" s="24" customFormat="1" ht="6" customHeight="1">
      <c r="B43" s="25"/>
      <c r="C43" s="26"/>
      <c r="D43" s="26"/>
      <c r="E43" s="27"/>
      <c r="F43" s="27"/>
      <c r="G43" s="27"/>
      <c r="H43" s="27"/>
      <c r="I43" s="27"/>
      <c r="J43" s="27"/>
      <c r="K43" s="27"/>
    </row>
    <row r="44" spans="2:11" s="24" customFormat="1" ht="6" customHeight="1">
      <c r="B44" s="25"/>
      <c r="C44" s="26"/>
      <c r="D44" s="26"/>
      <c r="E44" s="28"/>
      <c r="F44" s="27"/>
      <c r="G44" s="28"/>
      <c r="H44" s="27"/>
      <c r="I44" s="28"/>
      <c r="J44" s="27"/>
      <c r="K44" s="28"/>
    </row>
    <row r="45" spans="2:11" s="24" customFormat="1" ht="13.5" customHeight="1" thickBot="1">
      <c r="B45" s="25"/>
      <c r="C45" s="26" t="s">
        <v>49</v>
      </c>
      <c r="D45" s="26"/>
      <c r="E45" s="33">
        <f>SUM(E40:E43)</f>
        <v>3025</v>
      </c>
      <c r="F45" s="27"/>
      <c r="G45" s="33">
        <f>SUM(G40:G43)</f>
        <v>3606</v>
      </c>
      <c r="H45" s="27"/>
      <c r="I45" s="33">
        <f>SUM(I40:I43)</f>
        <v>5821</v>
      </c>
      <c r="J45" s="27"/>
      <c r="K45" s="33">
        <f>SUM(K40:K43)</f>
        <v>7522</v>
      </c>
    </row>
    <row r="46" spans="2:11" s="24" customFormat="1" ht="9" customHeight="1" thickTop="1">
      <c r="B46" s="25"/>
      <c r="C46" s="26"/>
      <c r="D46" s="26"/>
      <c r="E46" s="27"/>
      <c r="F46" s="27"/>
      <c r="G46" s="27"/>
      <c r="H46" s="27"/>
      <c r="I46" s="27"/>
      <c r="J46" s="27"/>
      <c r="K46" s="27"/>
    </row>
    <row r="47" spans="2:11" s="24" customFormat="1" ht="13.5" customHeight="1">
      <c r="B47" s="25"/>
      <c r="C47" s="26" t="s">
        <v>4</v>
      </c>
      <c r="D47" s="26"/>
      <c r="E47" s="27"/>
      <c r="F47" s="27"/>
      <c r="G47" s="27"/>
      <c r="H47" s="27"/>
      <c r="I47" s="27"/>
      <c r="J47" s="27"/>
      <c r="K47" s="27"/>
    </row>
    <row r="48" spans="2:11" s="24" customFormat="1" ht="13.5" customHeight="1">
      <c r="B48" s="25"/>
      <c r="C48" s="26"/>
      <c r="D48" s="34" t="s">
        <v>23</v>
      </c>
      <c r="E48" s="103">
        <f>ROUND(E$45/43001*100,1)</f>
        <v>7</v>
      </c>
      <c r="F48" s="103"/>
      <c r="G48" s="103">
        <v>8.5</v>
      </c>
      <c r="H48" s="103"/>
      <c r="I48" s="103">
        <f>ROUND(I$45/43001*100,1)</f>
        <v>13.5</v>
      </c>
      <c r="J48" s="103"/>
      <c r="K48" s="103">
        <v>17.6</v>
      </c>
    </row>
    <row r="49" spans="2:11" s="24" customFormat="1" ht="13.5" customHeight="1">
      <c r="B49" s="25"/>
      <c r="C49" s="26"/>
      <c r="D49" s="34" t="s">
        <v>24</v>
      </c>
      <c r="E49" s="103">
        <f>ROUND(E$45/43001*100,1)</f>
        <v>7</v>
      </c>
      <c r="F49" s="103"/>
      <c r="G49" s="103">
        <f>ROUND(G$45/43113*100,1)</f>
        <v>8.4</v>
      </c>
      <c r="H49" s="103"/>
      <c r="I49" s="103">
        <f>ROUND(I$45/43001*100,1)</f>
        <v>13.5</v>
      </c>
      <c r="J49" s="103"/>
      <c r="K49" s="103">
        <v>17.6</v>
      </c>
    </row>
    <row r="50" spans="2:11" s="24" customFormat="1" ht="6" customHeight="1" thickBot="1">
      <c r="B50" s="25"/>
      <c r="C50" s="26"/>
      <c r="D50" s="34"/>
      <c r="E50" s="33"/>
      <c r="F50" s="27"/>
      <c r="G50" s="33"/>
      <c r="H50" s="27"/>
      <c r="I50" s="33"/>
      <c r="J50" s="27"/>
      <c r="K50" s="33"/>
    </row>
    <row r="51" spans="3:11" ht="9.75" customHeight="1" thickTop="1">
      <c r="C51" s="11"/>
      <c r="D51" s="11"/>
      <c r="E51" s="22"/>
      <c r="F51" s="22"/>
      <c r="G51" s="22"/>
      <c r="H51" s="22"/>
      <c r="I51" s="22"/>
      <c r="J51" s="22"/>
      <c r="K51" s="22"/>
    </row>
    <row r="52" spans="3:11" ht="13.5" customHeight="1">
      <c r="C52" s="11"/>
      <c r="D52" s="11"/>
      <c r="E52" s="22"/>
      <c r="F52" s="22"/>
      <c r="G52" s="22"/>
      <c r="H52" s="22"/>
      <c r="I52" s="22"/>
      <c r="J52" s="22"/>
      <c r="K52" s="22"/>
    </row>
    <row r="53" spans="3:11" ht="13.5" customHeight="1">
      <c r="C53" s="11"/>
      <c r="D53" s="11"/>
      <c r="E53" s="22"/>
      <c r="F53" s="22"/>
      <c r="G53" s="22"/>
      <c r="H53" s="22"/>
      <c r="I53" s="22"/>
      <c r="J53" s="22"/>
      <c r="K53" s="22"/>
    </row>
    <row r="54" spans="3:11" ht="13.5" customHeight="1">
      <c r="C54" s="11"/>
      <c r="D54" s="11"/>
      <c r="E54" s="22"/>
      <c r="F54" s="22"/>
      <c r="G54" s="22"/>
      <c r="H54" s="22"/>
      <c r="I54" s="22"/>
      <c r="J54" s="22"/>
      <c r="K54" s="22"/>
    </row>
    <row r="55" spans="3:11" ht="13.5" customHeight="1">
      <c r="C55" s="11"/>
      <c r="D55" s="11"/>
      <c r="E55" s="22"/>
      <c r="F55" s="22"/>
      <c r="G55" s="22"/>
      <c r="H55" s="22"/>
      <c r="I55" s="22"/>
      <c r="J55" s="22"/>
      <c r="K55" s="22"/>
    </row>
    <row r="56" spans="3:11" ht="13.5" customHeight="1">
      <c r="C56" s="11"/>
      <c r="D56" s="11"/>
      <c r="E56" s="22"/>
      <c r="F56" s="22"/>
      <c r="G56" s="22"/>
      <c r="H56" s="22"/>
      <c r="I56" s="22"/>
      <c r="J56" s="22"/>
      <c r="K56" s="22"/>
    </row>
    <row r="57" spans="3:11" ht="13.5" customHeight="1">
      <c r="C57" s="11"/>
      <c r="D57" s="11"/>
      <c r="E57" s="22"/>
      <c r="F57" s="22"/>
      <c r="G57" s="22"/>
      <c r="H57" s="22"/>
      <c r="I57" s="22"/>
      <c r="J57" s="22"/>
      <c r="K57" s="22"/>
    </row>
    <row r="58" spans="3:11" ht="13.5" customHeight="1">
      <c r="C58" s="11"/>
      <c r="D58" s="11"/>
      <c r="E58" s="22"/>
      <c r="F58" s="22"/>
      <c r="G58" s="22"/>
      <c r="H58" s="22"/>
      <c r="I58" s="22"/>
      <c r="J58" s="22"/>
      <c r="K58" s="22"/>
    </row>
    <row r="59" ht="13.5" customHeight="1"/>
    <row r="60" ht="13.5" customHeight="1"/>
    <row r="61" ht="13.5" customHeight="1"/>
  </sheetData>
  <mergeCells count="2">
    <mergeCell ref="E16:G16"/>
    <mergeCell ref="I16:K16"/>
  </mergeCells>
  <printOptions/>
  <pageMargins left="0.5905511811023623" right="0.2755905511811024" top="0.6299212598425197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showGridLines="0" zoomScale="90" zoomScaleNormal="90" workbookViewId="0" topLeftCell="A1">
      <selection activeCell="J1" sqref="J1"/>
    </sheetView>
  </sheetViews>
  <sheetFormatPr defaultColWidth="9.140625" defaultRowHeight="13.5" customHeight="1"/>
  <cols>
    <col min="1" max="1" width="3.140625" style="35" customWidth="1"/>
    <col min="2" max="2" width="1.8515625" style="7" customWidth="1"/>
    <col min="3" max="3" width="33.421875" style="36" customWidth="1"/>
    <col min="4" max="4" width="5.00390625" style="36" customWidth="1"/>
    <col min="5" max="5" width="3.00390625" style="36" customWidth="1"/>
    <col min="6" max="6" width="11.7109375" style="36" customWidth="1"/>
    <col min="7" max="7" width="3.00390625" style="36" customWidth="1"/>
    <col min="8" max="8" width="4.28125" style="36" customWidth="1"/>
    <col min="9" max="9" width="3.57421875" style="36" customWidth="1"/>
    <col min="10" max="10" width="11.7109375" style="36" customWidth="1"/>
    <col min="11" max="11" width="3.7109375" style="36" customWidth="1"/>
    <col min="12" max="12" width="7.7109375" style="36" customWidth="1"/>
    <col min="13" max="16384" width="5.8515625" style="36" customWidth="1"/>
  </cols>
  <sheetData>
    <row r="1" spans="2:10" s="2" customFormat="1" ht="15" customHeight="1">
      <c r="B1" s="12" t="s">
        <v>21</v>
      </c>
      <c r="C1"/>
      <c r="E1" s="3"/>
      <c r="F1" s="3"/>
      <c r="H1" s="3"/>
      <c r="J1" s="199"/>
    </row>
    <row r="2" spans="2:8" s="2" customFormat="1" ht="12.75" customHeight="1">
      <c r="B2" s="16" t="s">
        <v>0</v>
      </c>
      <c r="C2"/>
      <c r="E2" s="3"/>
      <c r="F2" s="3"/>
      <c r="H2" s="3"/>
    </row>
    <row r="3" spans="2:8" s="2" customFormat="1" ht="9.75" customHeight="1">
      <c r="B3" s="13"/>
      <c r="C3"/>
      <c r="E3" s="3"/>
      <c r="F3" s="3"/>
      <c r="H3" s="3"/>
    </row>
    <row r="4" spans="2:8" s="2" customFormat="1" ht="12.75" customHeight="1">
      <c r="B4" s="7" t="s">
        <v>22</v>
      </c>
      <c r="E4" s="13"/>
      <c r="F4" s="23"/>
      <c r="H4" s="3"/>
    </row>
    <row r="5" spans="2:8" s="2" customFormat="1" ht="15" customHeight="1">
      <c r="B5" s="1"/>
      <c r="E5" s="3"/>
      <c r="F5" s="3"/>
      <c r="H5" s="3"/>
    </row>
    <row r="6" spans="2:3" ht="14.25">
      <c r="B6" s="37" t="s">
        <v>79</v>
      </c>
      <c r="C6" s="7"/>
    </row>
    <row r="7" spans="2:3" ht="14.25">
      <c r="B7" s="39" t="s">
        <v>122</v>
      </c>
      <c r="C7" s="7"/>
    </row>
    <row r="8" spans="1:11" ht="12.75" customHeight="1">
      <c r="A8" s="1"/>
      <c r="B8" s="41"/>
      <c r="C8" s="41"/>
      <c r="D8" s="41"/>
      <c r="E8" s="49"/>
      <c r="F8" s="44"/>
      <c r="G8" s="44"/>
      <c r="H8" s="44"/>
      <c r="I8" s="44"/>
      <c r="J8" s="44"/>
      <c r="K8" s="85"/>
    </row>
    <row r="9" spans="1:11" ht="12.75" customHeight="1" thickBot="1">
      <c r="A9" s="1"/>
      <c r="B9" s="41"/>
      <c r="C9" s="41"/>
      <c r="D9" s="41"/>
      <c r="E9" s="42"/>
      <c r="F9" s="43"/>
      <c r="G9" s="43"/>
      <c r="H9" s="44"/>
      <c r="I9" s="43"/>
      <c r="J9" s="43"/>
      <c r="K9" s="45"/>
    </row>
    <row r="10" spans="1:10" s="54" customFormat="1" ht="13.5" customHeight="1">
      <c r="A10" s="1"/>
      <c r="B10" s="41"/>
      <c r="C10" s="41"/>
      <c r="D10" s="41"/>
      <c r="E10" s="41"/>
      <c r="F10" s="44" t="s">
        <v>25</v>
      </c>
      <c r="G10" s="44"/>
      <c r="H10" s="53"/>
      <c r="I10" s="53"/>
      <c r="J10" s="44" t="s">
        <v>26</v>
      </c>
    </row>
    <row r="11" spans="1:10" s="54" customFormat="1" ht="13.5" customHeight="1">
      <c r="A11" s="1"/>
      <c r="B11" s="41"/>
      <c r="C11" s="41"/>
      <c r="D11" s="41"/>
      <c r="E11" s="41"/>
      <c r="F11" s="44" t="s">
        <v>27</v>
      </c>
      <c r="G11" s="44"/>
      <c r="H11" s="53"/>
      <c r="I11" s="53"/>
      <c r="J11" s="44" t="s">
        <v>28</v>
      </c>
    </row>
    <row r="12" spans="1:11" s="54" customFormat="1" ht="13.5" customHeight="1" thickBot="1">
      <c r="A12" s="1"/>
      <c r="B12" s="46"/>
      <c r="C12" s="46"/>
      <c r="D12" s="46"/>
      <c r="E12" s="43"/>
      <c r="F12" s="47" t="s">
        <v>123</v>
      </c>
      <c r="G12" s="47"/>
      <c r="H12" s="53"/>
      <c r="I12" s="55"/>
      <c r="J12" s="47" t="s">
        <v>115</v>
      </c>
      <c r="K12" s="56"/>
    </row>
    <row r="13" spans="1:10" s="54" customFormat="1" ht="13.5" customHeight="1">
      <c r="A13" s="1"/>
      <c r="B13" s="46"/>
      <c r="C13" s="46"/>
      <c r="D13" s="46"/>
      <c r="E13" s="46"/>
      <c r="F13" s="46" t="s">
        <v>15</v>
      </c>
      <c r="G13" s="46"/>
      <c r="H13" s="53"/>
      <c r="I13" s="53"/>
      <c r="J13" s="46" t="s">
        <v>15</v>
      </c>
    </row>
    <row r="14" spans="1:10" ht="8.25" customHeight="1">
      <c r="A14" s="1"/>
      <c r="B14" s="41"/>
      <c r="C14" s="41"/>
      <c r="D14" s="41"/>
      <c r="E14" s="41"/>
      <c r="F14" s="57"/>
      <c r="G14" s="57"/>
      <c r="H14" s="58"/>
      <c r="I14" s="58"/>
      <c r="J14" s="57"/>
    </row>
    <row r="15" spans="1:10" s="40" customFormat="1" ht="13.5" customHeight="1">
      <c r="A15" s="29"/>
      <c r="B15" s="48" t="s">
        <v>36</v>
      </c>
      <c r="C15" s="48"/>
      <c r="D15" s="51"/>
      <c r="E15" s="51"/>
      <c r="F15" s="59">
        <v>102417</v>
      </c>
      <c r="G15" s="59"/>
      <c r="H15" s="60"/>
      <c r="I15" s="60"/>
      <c r="J15" s="59">
        <v>110495</v>
      </c>
    </row>
    <row r="16" spans="1:10" s="40" customFormat="1" ht="6.75" customHeight="1">
      <c r="A16" s="29"/>
      <c r="B16" s="48"/>
      <c r="C16" s="48"/>
      <c r="D16" s="51"/>
      <c r="E16" s="51"/>
      <c r="F16" s="59"/>
      <c r="G16" s="59"/>
      <c r="H16" s="60"/>
      <c r="I16" s="60"/>
      <c r="J16" s="59"/>
    </row>
    <row r="17" spans="1:10" s="40" customFormat="1" ht="13.5" customHeight="1" hidden="1">
      <c r="A17" s="29"/>
      <c r="B17" s="48" t="s">
        <v>37</v>
      </c>
      <c r="C17" s="48"/>
      <c r="D17" s="51"/>
      <c r="E17" s="51"/>
      <c r="F17" s="59">
        <v>0</v>
      </c>
      <c r="G17" s="59"/>
      <c r="H17" s="60"/>
      <c r="I17" s="60"/>
      <c r="J17" s="59">
        <v>0</v>
      </c>
    </row>
    <row r="18" spans="1:10" s="40" customFormat="1" ht="6.75" customHeight="1" hidden="1">
      <c r="A18" s="25"/>
      <c r="B18" s="48"/>
      <c r="C18" s="48"/>
      <c r="D18" s="51"/>
      <c r="E18" s="51"/>
      <c r="F18" s="59"/>
      <c r="G18" s="59"/>
      <c r="H18" s="60"/>
      <c r="I18" s="60"/>
      <c r="J18" s="59"/>
    </row>
    <row r="19" spans="1:10" s="40" customFormat="1" ht="13.5" customHeight="1" hidden="1">
      <c r="A19" s="29"/>
      <c r="B19" s="48" t="s">
        <v>48</v>
      </c>
      <c r="C19" s="48"/>
      <c r="D19" s="51"/>
      <c r="E19" s="51"/>
      <c r="F19" s="59">
        <v>0</v>
      </c>
      <c r="G19" s="59"/>
      <c r="H19" s="60"/>
      <c r="I19" s="60"/>
      <c r="J19" s="59">
        <v>0</v>
      </c>
    </row>
    <row r="20" spans="1:10" s="40" customFormat="1" ht="4.5" customHeight="1" hidden="1">
      <c r="A20" s="25"/>
      <c r="B20" s="48"/>
      <c r="C20" s="48"/>
      <c r="D20" s="51"/>
      <c r="E20" s="51"/>
      <c r="F20" s="59"/>
      <c r="G20" s="59"/>
      <c r="H20" s="60"/>
      <c r="I20" s="60"/>
      <c r="J20" s="59"/>
    </row>
    <row r="21" spans="1:10" s="40" customFormat="1" ht="13.5" customHeight="1" hidden="1">
      <c r="A21" s="29"/>
      <c r="B21" s="48" t="s">
        <v>38</v>
      </c>
      <c r="C21" s="48"/>
      <c r="D21" s="51"/>
      <c r="E21" s="51"/>
      <c r="F21" s="59">
        <v>0</v>
      </c>
      <c r="G21" s="59"/>
      <c r="H21" s="60"/>
      <c r="I21" s="60"/>
      <c r="J21" s="59">
        <v>0</v>
      </c>
    </row>
    <row r="22" spans="1:10" s="40" customFormat="1" ht="6.75" customHeight="1" hidden="1">
      <c r="A22" s="25"/>
      <c r="B22" s="48"/>
      <c r="C22" s="48"/>
      <c r="D22" s="51"/>
      <c r="E22" s="51"/>
      <c r="F22" s="59"/>
      <c r="G22" s="59"/>
      <c r="H22" s="60"/>
      <c r="I22" s="60"/>
      <c r="J22" s="59"/>
    </row>
    <row r="23" spans="1:10" s="40" customFormat="1" ht="13.5" customHeight="1">
      <c r="A23" s="29"/>
      <c r="B23" s="48" t="s">
        <v>39</v>
      </c>
      <c r="C23" s="48"/>
      <c r="D23" s="51"/>
      <c r="E23" s="51"/>
      <c r="F23" s="61"/>
      <c r="G23" s="61"/>
      <c r="H23" s="60"/>
      <c r="I23" s="60"/>
      <c r="J23" s="61"/>
    </row>
    <row r="24" spans="1:10" s="40" customFormat="1" ht="15" customHeight="1">
      <c r="A24" s="25"/>
      <c r="B24" s="48"/>
      <c r="C24" s="48" t="s">
        <v>30</v>
      </c>
      <c r="D24" s="51"/>
      <c r="E24" s="51"/>
      <c r="F24" s="62">
        <v>3927</v>
      </c>
      <c r="G24" s="59"/>
      <c r="H24" s="60"/>
      <c r="I24" s="60"/>
      <c r="J24" s="62">
        <v>4084</v>
      </c>
    </row>
    <row r="25" spans="1:10" s="40" customFormat="1" ht="12.75" customHeight="1">
      <c r="A25" s="25"/>
      <c r="B25" s="48"/>
      <c r="C25" s="48" t="s">
        <v>29</v>
      </c>
      <c r="D25" s="51"/>
      <c r="E25" s="51"/>
      <c r="F25" s="63">
        <v>7775</v>
      </c>
      <c r="G25" s="59"/>
      <c r="H25" s="60"/>
      <c r="I25" s="60"/>
      <c r="J25" s="63">
        <v>5282</v>
      </c>
    </row>
    <row r="26" spans="1:10" s="40" customFormat="1" ht="12.75" customHeight="1">
      <c r="A26" s="25"/>
      <c r="B26" s="48"/>
      <c r="C26" s="48" t="s">
        <v>68</v>
      </c>
      <c r="D26" s="51"/>
      <c r="E26" s="51"/>
      <c r="F26" s="63">
        <v>31357</v>
      </c>
      <c r="G26" s="59"/>
      <c r="H26" s="60"/>
      <c r="I26" s="60"/>
      <c r="J26" s="63">
        <v>38358</v>
      </c>
    </row>
    <row r="27" spans="1:10" s="40" customFormat="1" ht="12.75" customHeight="1">
      <c r="A27" s="25"/>
      <c r="B27" s="48"/>
      <c r="C27" s="48" t="s">
        <v>69</v>
      </c>
      <c r="D27" s="51"/>
      <c r="E27" s="51"/>
      <c r="F27" s="63">
        <v>0</v>
      </c>
      <c r="G27" s="59"/>
      <c r="H27" s="60"/>
      <c r="I27" s="60"/>
      <c r="J27" s="63">
        <v>623</v>
      </c>
    </row>
    <row r="28" spans="1:10" s="40" customFormat="1" ht="12.75" customHeight="1">
      <c r="A28" s="25"/>
      <c r="B28" s="48"/>
      <c r="C28" s="48" t="s">
        <v>35</v>
      </c>
      <c r="D28" s="51"/>
      <c r="E28" s="51"/>
      <c r="F28" s="63">
        <v>58175</v>
      </c>
      <c r="G28" s="59"/>
      <c r="H28" s="60"/>
      <c r="I28" s="60"/>
      <c r="J28" s="63">
        <v>54536</v>
      </c>
    </row>
    <row r="29" spans="1:10" s="40" customFormat="1" ht="13.5" customHeight="1">
      <c r="A29" s="25"/>
      <c r="B29" s="48"/>
      <c r="C29" s="48"/>
      <c r="D29" s="51"/>
      <c r="E29" s="51"/>
      <c r="F29" s="64">
        <f>SUM(F24:F28)</f>
        <v>101234</v>
      </c>
      <c r="G29" s="59"/>
      <c r="H29" s="60"/>
      <c r="I29" s="60"/>
      <c r="J29" s="64">
        <f>SUM(J24:J28)</f>
        <v>102883</v>
      </c>
    </row>
    <row r="30" spans="1:10" s="40" customFormat="1" ht="13.5" customHeight="1">
      <c r="A30" s="29"/>
      <c r="B30" s="48" t="s">
        <v>40</v>
      </c>
      <c r="C30" s="48"/>
      <c r="D30" s="51"/>
      <c r="E30" s="51"/>
      <c r="F30" s="61"/>
      <c r="G30" s="61"/>
      <c r="H30" s="60"/>
      <c r="I30" s="60"/>
      <c r="J30" s="61"/>
    </row>
    <row r="31" spans="1:10" s="40" customFormat="1" ht="15" customHeight="1">
      <c r="A31" s="25"/>
      <c r="B31" s="48"/>
      <c r="C31" s="48" t="s">
        <v>70</v>
      </c>
      <c r="D31" s="51"/>
      <c r="E31" s="51"/>
      <c r="F31" s="62">
        <v>16706</v>
      </c>
      <c r="G31" s="59"/>
      <c r="H31" s="60"/>
      <c r="I31" s="60"/>
      <c r="J31" s="62">
        <v>21941</v>
      </c>
    </row>
    <row r="32" spans="1:10" s="40" customFormat="1" ht="12.75" customHeight="1">
      <c r="A32" s="25"/>
      <c r="B32" s="48"/>
      <c r="C32" s="48" t="s">
        <v>31</v>
      </c>
      <c r="D32" s="51"/>
      <c r="E32" s="51"/>
      <c r="F32" s="63">
        <v>2277</v>
      </c>
      <c r="G32" s="59"/>
      <c r="H32" s="60"/>
      <c r="I32" s="60"/>
      <c r="J32" s="63">
        <v>3404</v>
      </c>
    </row>
    <row r="33" spans="1:10" s="40" customFormat="1" ht="12.75" customHeight="1">
      <c r="A33" s="25"/>
      <c r="B33" s="48"/>
      <c r="C33" s="48" t="s">
        <v>32</v>
      </c>
      <c r="D33" s="51"/>
      <c r="E33" s="51"/>
      <c r="F33" s="63">
        <v>16760</v>
      </c>
      <c r="G33" s="59"/>
      <c r="H33" s="60"/>
      <c r="I33" s="60"/>
      <c r="J33" s="63">
        <v>19147</v>
      </c>
    </row>
    <row r="34" spans="1:10" s="40" customFormat="1" ht="12.75" customHeight="1">
      <c r="A34" s="25"/>
      <c r="B34" s="48"/>
      <c r="C34" s="48" t="s">
        <v>106</v>
      </c>
      <c r="D34" s="51"/>
      <c r="E34" s="51"/>
      <c r="F34" s="63">
        <v>3998</v>
      </c>
      <c r="G34" s="59"/>
      <c r="H34" s="60"/>
      <c r="I34" s="60"/>
      <c r="J34" s="63">
        <v>3766</v>
      </c>
    </row>
    <row r="35" spans="1:10" s="40" customFormat="1" ht="12.75" customHeight="1">
      <c r="A35" s="25"/>
      <c r="B35" s="48"/>
      <c r="C35" s="48" t="s">
        <v>130</v>
      </c>
      <c r="D35" s="51"/>
      <c r="E35" s="51"/>
      <c r="F35" s="63">
        <v>390</v>
      </c>
      <c r="G35" s="59"/>
      <c r="H35" s="60"/>
      <c r="I35" s="60"/>
      <c r="J35" s="63">
        <v>0</v>
      </c>
    </row>
    <row r="36" spans="1:10" s="40" customFormat="1" ht="13.5" customHeight="1">
      <c r="A36" s="25"/>
      <c r="B36" s="48"/>
      <c r="C36" s="48"/>
      <c r="D36" s="51"/>
      <c r="E36" s="51"/>
      <c r="F36" s="64">
        <f>SUM(F31:F35)</f>
        <v>40131</v>
      </c>
      <c r="G36" s="59"/>
      <c r="H36" s="60"/>
      <c r="I36" s="60"/>
      <c r="J36" s="64">
        <f>SUM(J31:J35)</f>
        <v>48258</v>
      </c>
    </row>
    <row r="37" spans="1:10" s="40" customFormat="1" ht="15.75" customHeight="1">
      <c r="A37" s="29"/>
      <c r="B37" s="48" t="s">
        <v>41</v>
      </c>
      <c r="C37" s="48"/>
      <c r="D37" s="51"/>
      <c r="E37" s="51"/>
      <c r="F37" s="61">
        <f>+F29-F36</f>
        <v>61103</v>
      </c>
      <c r="G37" s="61"/>
      <c r="H37" s="60"/>
      <c r="I37" s="60"/>
      <c r="J37" s="61">
        <f>+J29-J36</f>
        <v>54625</v>
      </c>
    </row>
    <row r="38" spans="1:10" s="40" customFormat="1" ht="15.75" customHeight="1" thickBot="1">
      <c r="A38" s="25"/>
      <c r="B38" s="48"/>
      <c r="C38" s="48"/>
      <c r="D38" s="51"/>
      <c r="E38" s="51"/>
      <c r="F38" s="65">
        <f>+F15+F37</f>
        <v>163520</v>
      </c>
      <c r="G38" s="59"/>
      <c r="H38" s="60"/>
      <c r="I38" s="60"/>
      <c r="J38" s="65">
        <f>+J15+J37</f>
        <v>165120</v>
      </c>
    </row>
    <row r="39" spans="1:10" s="40" customFormat="1" ht="6.75" customHeight="1" thickTop="1">
      <c r="A39" s="25"/>
      <c r="B39" s="48"/>
      <c r="C39" s="48"/>
      <c r="D39" s="51"/>
      <c r="E39" s="51"/>
      <c r="F39" s="61"/>
      <c r="G39" s="61"/>
      <c r="H39" s="60"/>
      <c r="I39" s="60"/>
      <c r="J39" s="61"/>
    </row>
    <row r="40" spans="1:10" s="40" customFormat="1" ht="13.5" customHeight="1">
      <c r="A40" s="29"/>
      <c r="B40" s="48" t="s">
        <v>43</v>
      </c>
      <c r="C40" s="48"/>
      <c r="D40" s="51"/>
      <c r="E40" s="51"/>
      <c r="F40" s="61"/>
      <c r="G40" s="61"/>
      <c r="H40" s="60"/>
      <c r="I40" s="60"/>
      <c r="J40" s="61"/>
    </row>
    <row r="41" spans="1:10" s="40" customFormat="1" ht="6" customHeight="1">
      <c r="A41" s="25"/>
      <c r="B41" s="48"/>
      <c r="C41" s="48"/>
      <c r="D41" s="51"/>
      <c r="E41" s="51"/>
      <c r="F41" s="61"/>
      <c r="G41" s="61"/>
      <c r="H41" s="60"/>
      <c r="I41" s="60"/>
      <c r="J41" s="61"/>
    </row>
    <row r="42" spans="1:10" s="40" customFormat="1" ht="15" customHeight="1">
      <c r="A42" s="25"/>
      <c r="B42" s="48" t="s">
        <v>42</v>
      </c>
      <c r="C42" s="48"/>
      <c r="D42" s="51"/>
      <c r="E42" s="51"/>
      <c r="F42" s="61">
        <v>43001</v>
      </c>
      <c r="G42" s="61"/>
      <c r="H42" s="60"/>
      <c r="I42" s="60"/>
      <c r="J42" s="61">
        <v>43001</v>
      </c>
    </row>
    <row r="43" spans="1:10" s="40" customFormat="1" ht="6.75" customHeight="1">
      <c r="A43" s="25"/>
      <c r="B43" s="48"/>
      <c r="C43" s="48"/>
      <c r="D43" s="51"/>
      <c r="E43" s="51"/>
      <c r="F43" s="61"/>
      <c r="G43" s="61"/>
      <c r="H43" s="60"/>
      <c r="I43" s="60"/>
      <c r="J43" s="61"/>
    </row>
    <row r="44" spans="1:10" s="40" customFormat="1" ht="13.5" customHeight="1">
      <c r="A44" s="25"/>
      <c r="B44" s="48" t="s">
        <v>44</v>
      </c>
      <c r="C44" s="48"/>
      <c r="D44" s="51"/>
      <c r="E44" s="51"/>
      <c r="F44" s="61"/>
      <c r="G44" s="61"/>
      <c r="H44" s="60"/>
      <c r="I44" s="60"/>
      <c r="J44" s="61"/>
    </row>
    <row r="45" spans="1:10" s="40" customFormat="1" ht="12.75" customHeight="1">
      <c r="A45" s="25"/>
      <c r="B45" s="48"/>
      <c r="C45" s="48" t="s">
        <v>5</v>
      </c>
      <c r="D45" s="51"/>
      <c r="E45" s="51"/>
      <c r="F45" s="61">
        <v>8512</v>
      </c>
      <c r="G45" s="61"/>
      <c r="H45" s="60"/>
      <c r="I45" s="60"/>
      <c r="J45" s="61">
        <v>8512</v>
      </c>
    </row>
    <row r="46" spans="1:10" s="40" customFormat="1" ht="12.75" customHeight="1">
      <c r="A46" s="25"/>
      <c r="B46" s="48"/>
      <c r="C46" s="48" t="s">
        <v>34</v>
      </c>
      <c r="D46" s="51"/>
      <c r="E46" s="51"/>
      <c r="F46" s="61">
        <v>74308</v>
      </c>
      <c r="G46" s="61"/>
      <c r="H46" s="60"/>
      <c r="I46" s="60"/>
      <c r="J46" s="61">
        <v>69240</v>
      </c>
    </row>
    <row r="47" spans="1:10" s="40" customFormat="1" ht="6.75" customHeight="1">
      <c r="A47" s="25"/>
      <c r="B47" s="48"/>
      <c r="C47" s="48"/>
      <c r="D47" s="51"/>
      <c r="E47" s="51"/>
      <c r="F47" s="61"/>
      <c r="G47" s="61"/>
      <c r="H47" s="60"/>
      <c r="I47" s="60"/>
      <c r="J47" s="61"/>
    </row>
    <row r="48" spans="1:10" s="40" customFormat="1" ht="13.5" customHeight="1">
      <c r="A48" s="29"/>
      <c r="B48" s="48" t="s">
        <v>45</v>
      </c>
      <c r="C48" s="48"/>
      <c r="D48" s="51"/>
      <c r="E48" s="51"/>
      <c r="F48" s="61">
        <v>5078</v>
      </c>
      <c r="G48" s="61"/>
      <c r="H48" s="60"/>
      <c r="I48" s="60"/>
      <c r="J48" s="61">
        <v>4745</v>
      </c>
    </row>
    <row r="49" spans="1:10" s="40" customFormat="1" ht="6.75" customHeight="1">
      <c r="A49" s="25"/>
      <c r="B49" s="48"/>
      <c r="C49" s="48"/>
      <c r="D49" s="51"/>
      <c r="E49" s="51"/>
      <c r="F49" s="59"/>
      <c r="G49" s="59"/>
      <c r="H49" s="60"/>
      <c r="I49" s="60"/>
      <c r="J49" s="59"/>
    </row>
    <row r="50" spans="1:10" s="40" customFormat="1" ht="13.5" customHeight="1">
      <c r="A50" s="29"/>
      <c r="B50" s="48" t="s">
        <v>74</v>
      </c>
      <c r="C50" s="48"/>
      <c r="E50" s="51"/>
      <c r="F50" s="61"/>
      <c r="G50" s="61"/>
      <c r="H50" s="60"/>
      <c r="I50" s="60"/>
      <c r="J50" s="61"/>
    </row>
    <row r="51" spans="1:10" s="40" customFormat="1" ht="13.5" customHeight="1">
      <c r="A51" s="29"/>
      <c r="B51" s="48"/>
      <c r="C51" s="48" t="s">
        <v>75</v>
      </c>
      <c r="E51" s="51"/>
      <c r="F51" s="61">
        <v>457</v>
      </c>
      <c r="G51" s="61"/>
      <c r="H51" s="60"/>
      <c r="I51" s="60"/>
      <c r="J51" s="61">
        <v>1342</v>
      </c>
    </row>
    <row r="52" spans="1:10" s="40" customFormat="1" ht="13.5" customHeight="1">
      <c r="A52" s="29"/>
      <c r="B52" s="48"/>
      <c r="C52" s="48" t="s">
        <v>76</v>
      </c>
      <c r="E52" s="51"/>
      <c r="F52" s="61">
        <v>19345</v>
      </c>
      <c r="G52" s="61"/>
      <c r="H52" s="60"/>
      <c r="I52" s="60"/>
      <c r="J52" s="61">
        <v>25626</v>
      </c>
    </row>
    <row r="53" spans="1:10" s="40" customFormat="1" ht="13.5" customHeight="1">
      <c r="A53" s="29"/>
      <c r="B53" s="48"/>
      <c r="C53" s="48" t="s">
        <v>77</v>
      </c>
      <c r="E53" s="51"/>
      <c r="F53" s="61">
        <v>12819</v>
      </c>
      <c r="G53" s="61"/>
      <c r="H53" s="60"/>
      <c r="I53" s="60"/>
      <c r="J53" s="61">
        <v>12654</v>
      </c>
    </row>
    <row r="54" spans="1:10" s="40" customFormat="1" ht="3.75" customHeight="1">
      <c r="A54" s="25"/>
      <c r="B54" s="41"/>
      <c r="C54" s="50"/>
      <c r="D54" s="52"/>
      <c r="E54" s="52"/>
      <c r="F54" s="61"/>
      <c r="G54" s="61"/>
      <c r="H54" s="60"/>
      <c r="I54" s="60"/>
      <c r="J54" s="61"/>
    </row>
    <row r="55" spans="1:10" s="40" customFormat="1" ht="15.75" customHeight="1" thickBot="1">
      <c r="A55" s="25"/>
      <c r="B55" s="41"/>
      <c r="C55" s="50"/>
      <c r="D55" s="52"/>
      <c r="E55" s="52"/>
      <c r="F55" s="65">
        <f>SUM(F40:F53)</f>
        <v>163520</v>
      </c>
      <c r="G55" s="59"/>
      <c r="H55" s="60"/>
      <c r="I55" s="60"/>
      <c r="J55" s="65">
        <f>SUM(J40:J53)</f>
        <v>165120</v>
      </c>
    </row>
    <row r="56" spans="1:10" s="40" customFormat="1" ht="13.5" customHeight="1" thickTop="1">
      <c r="A56" s="25"/>
      <c r="B56" s="41"/>
      <c r="C56" s="50"/>
      <c r="D56" s="52"/>
      <c r="E56" s="52"/>
      <c r="F56" s="57"/>
      <c r="G56" s="57"/>
      <c r="H56" s="58"/>
      <c r="I56" s="58"/>
      <c r="J56" s="57"/>
    </row>
    <row r="57" spans="1:10" s="40" customFormat="1" ht="13.5" customHeight="1" thickBot="1">
      <c r="A57" s="29"/>
      <c r="B57" s="41" t="s">
        <v>131</v>
      </c>
      <c r="C57" s="50"/>
      <c r="D57" s="52"/>
      <c r="E57" s="52"/>
      <c r="F57" s="66">
        <f>SUM(F42:F46)/F42*100</f>
        <v>292.60017208902116</v>
      </c>
      <c r="G57" s="67"/>
      <c r="H57" s="58"/>
      <c r="I57" s="58"/>
      <c r="J57" s="66">
        <f>(J42+J45+J46)/J42*100</f>
        <v>280.81439966512403</v>
      </c>
    </row>
    <row r="58" spans="1:10" ht="6.75" customHeight="1" thickTop="1">
      <c r="A58" s="1"/>
      <c r="B58" s="41"/>
      <c r="C58" s="50"/>
      <c r="D58" s="50"/>
      <c r="E58" s="50"/>
      <c r="F58" s="57"/>
      <c r="G58" s="57"/>
      <c r="H58" s="58"/>
      <c r="I58" s="58"/>
      <c r="J58" s="57"/>
    </row>
  </sheetData>
  <printOptions/>
  <pageMargins left="0.5905511811023623" right="0.2755905511811024" top="0.5511811023622047" bottom="0.5511811023622047" header="0.31496062992125984" footer="0.2755905511811024"/>
  <pageSetup horizontalDpi="600" verticalDpi="600" orientation="portrait" paperSize="9" r:id="rId2"/>
  <headerFooter alignWithMargins="0">
    <oddFooter>&amp;C&amp;"Times New Roman,Regular"2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5"/>
  <sheetViews>
    <sheetView showGridLines="0" zoomScale="90" zoomScaleNormal="90" workbookViewId="0" topLeftCell="A10">
      <selection activeCell="H1" sqref="H1"/>
    </sheetView>
  </sheetViews>
  <sheetFormatPr defaultColWidth="9.140625" defaultRowHeight="12.75"/>
  <cols>
    <col min="1" max="1" width="2.57421875" style="69" customWidth="1"/>
    <col min="2" max="2" width="25.421875" style="69" customWidth="1"/>
    <col min="3" max="4" width="9.7109375" style="69" customWidth="1"/>
    <col min="5" max="5" width="11.421875" style="69" customWidth="1"/>
    <col min="6" max="6" width="12.8515625" style="69" customWidth="1"/>
    <col min="7" max="7" width="10.7109375" style="69" customWidth="1"/>
    <col min="8" max="8" width="11.140625" style="69" customWidth="1"/>
    <col min="9" max="9" width="1.7109375" style="69" customWidth="1"/>
    <col min="10" max="16384" width="9.140625" style="69" customWidth="1"/>
  </cols>
  <sheetData>
    <row r="1" spans="2:9" s="2" customFormat="1" ht="15" customHeight="1">
      <c r="B1" s="12" t="s">
        <v>21</v>
      </c>
      <c r="D1"/>
      <c r="F1" s="3"/>
      <c r="G1" s="3"/>
      <c r="H1" s="199"/>
      <c r="I1" s="3"/>
    </row>
    <row r="2" spans="2:9" s="2" customFormat="1" ht="12" customHeight="1">
      <c r="B2" s="16" t="s">
        <v>0</v>
      </c>
      <c r="D2"/>
      <c r="F2" s="3"/>
      <c r="G2" s="3"/>
      <c r="I2" s="3"/>
    </row>
    <row r="3" spans="2:9" s="2" customFormat="1" ht="9.75" customHeight="1">
      <c r="B3" s="13"/>
      <c r="D3"/>
      <c r="F3" s="3"/>
      <c r="G3" s="3"/>
      <c r="I3" s="3"/>
    </row>
    <row r="4" spans="2:9" s="2" customFormat="1" ht="12" customHeight="1">
      <c r="B4" s="7" t="s">
        <v>22</v>
      </c>
      <c r="F4" s="13"/>
      <c r="G4" s="23"/>
      <c r="I4" s="3"/>
    </row>
    <row r="5" spans="2:9" s="2" customFormat="1" ht="15" customHeight="1">
      <c r="B5" s="1"/>
      <c r="F5" s="3"/>
      <c r="G5" s="3"/>
      <c r="I5" s="3"/>
    </row>
    <row r="6" spans="2:3" ht="14.25">
      <c r="B6" s="37" t="s">
        <v>80</v>
      </c>
      <c r="C6" s="69"/>
    </row>
    <row r="7" spans="2:3" ht="14.25">
      <c r="B7" s="39" t="s">
        <v>124</v>
      </c>
      <c r="C7" s="69"/>
    </row>
    <row r="8" ht="15" customHeight="1">
      <c r="B8" s="41"/>
    </row>
    <row r="9" ht="15" customHeight="1">
      <c r="B9" s="41"/>
    </row>
    <row r="10" ht="15" customHeight="1"/>
    <row r="11" spans="3:6" ht="15" customHeight="1">
      <c r="C11" s="186"/>
      <c r="D11" s="201" t="s">
        <v>50</v>
      </c>
      <c r="E11" s="201"/>
      <c r="F11" s="201"/>
    </row>
    <row r="12" spans="2:8" ht="6.75" customHeight="1">
      <c r="B12" s="68"/>
      <c r="C12" s="68"/>
      <c r="D12" s="68"/>
      <c r="E12" s="68"/>
      <c r="F12" s="68"/>
      <c r="G12" s="68"/>
      <c r="H12" s="68"/>
    </row>
    <row r="13" spans="2:8" s="71" customFormat="1" ht="45" customHeight="1">
      <c r="B13" s="184" t="s">
        <v>116</v>
      </c>
      <c r="C13" s="72" t="s">
        <v>33</v>
      </c>
      <c r="D13" s="72" t="s">
        <v>46</v>
      </c>
      <c r="E13" s="72" t="s">
        <v>105</v>
      </c>
      <c r="F13" s="72" t="s">
        <v>51</v>
      </c>
      <c r="G13" s="72" t="s">
        <v>34</v>
      </c>
      <c r="H13" s="72" t="s">
        <v>47</v>
      </c>
    </row>
    <row r="14" spans="2:8" s="81" customFormat="1" ht="14.25" customHeight="1">
      <c r="B14" s="82"/>
      <c r="C14" s="82" t="s">
        <v>15</v>
      </c>
      <c r="D14" s="82" t="s">
        <v>15</v>
      </c>
      <c r="E14" s="82" t="s">
        <v>15</v>
      </c>
      <c r="F14" s="82" t="s">
        <v>15</v>
      </c>
      <c r="G14" s="82" t="s">
        <v>15</v>
      </c>
      <c r="H14" s="82" t="s">
        <v>15</v>
      </c>
    </row>
    <row r="15" spans="2:8" s="73" customFormat="1" ht="12" customHeight="1">
      <c r="B15" s="80"/>
      <c r="C15" s="79"/>
      <c r="D15" s="74"/>
      <c r="E15" s="74"/>
      <c r="F15" s="74"/>
      <c r="G15" s="74"/>
      <c r="H15" s="74"/>
    </row>
    <row r="16" spans="2:8" s="73" customFormat="1" ht="15.75" customHeight="1">
      <c r="B16" s="77" t="s">
        <v>117</v>
      </c>
      <c r="C16" s="74">
        <v>43001</v>
      </c>
      <c r="D16" s="74">
        <v>649</v>
      </c>
      <c r="E16" s="74">
        <v>7433</v>
      </c>
      <c r="F16" s="74">
        <v>430</v>
      </c>
      <c r="G16" s="74">
        <v>69240</v>
      </c>
      <c r="H16" s="74">
        <f>SUM(C16:G16)</f>
        <v>120753</v>
      </c>
    </row>
    <row r="17" spans="2:8" s="73" customFormat="1" ht="15.75" customHeight="1">
      <c r="B17" s="77" t="s">
        <v>60</v>
      </c>
      <c r="C17" s="74">
        <v>0</v>
      </c>
      <c r="D17" s="74">
        <v>0</v>
      </c>
      <c r="E17" s="74">
        <v>0</v>
      </c>
      <c r="F17" s="74">
        <v>0</v>
      </c>
      <c r="G17" s="74">
        <v>5821</v>
      </c>
      <c r="H17" s="74">
        <f>SUM(C17:G17)</f>
        <v>5821</v>
      </c>
    </row>
    <row r="18" spans="2:8" s="73" customFormat="1" ht="15.75" customHeight="1">
      <c r="B18" s="77" t="s">
        <v>127</v>
      </c>
      <c r="C18" s="187">
        <v>0</v>
      </c>
      <c r="D18" s="187">
        <v>0</v>
      </c>
      <c r="E18" s="187">
        <v>0</v>
      </c>
      <c r="F18" s="187">
        <v>0</v>
      </c>
      <c r="G18" s="187">
        <v>-753</v>
      </c>
      <c r="H18" s="187">
        <f>SUM(C18:G18)</f>
        <v>-753</v>
      </c>
    </row>
    <row r="19" spans="2:8" s="73" customFormat="1" ht="6.75" customHeight="1">
      <c r="B19" s="77"/>
      <c r="C19" s="74"/>
      <c r="D19" s="74"/>
      <c r="E19" s="74"/>
      <c r="F19" s="74"/>
      <c r="G19" s="74"/>
      <c r="H19" s="74"/>
    </row>
    <row r="20" spans="2:8" s="73" customFormat="1" ht="6.75" customHeight="1">
      <c r="B20" s="76"/>
      <c r="C20" s="76"/>
      <c r="D20" s="76"/>
      <c r="E20" s="76"/>
      <c r="F20" s="76"/>
      <c r="G20" s="76"/>
      <c r="H20" s="76"/>
    </row>
    <row r="21" spans="2:8" s="75" customFormat="1" ht="15.75" customHeight="1">
      <c r="B21" s="77" t="s">
        <v>125</v>
      </c>
      <c r="C21" s="74">
        <f aca="true" t="shared" si="0" ref="C21:H21">SUM(C16:C20)</f>
        <v>43001</v>
      </c>
      <c r="D21" s="74">
        <f t="shared" si="0"/>
        <v>649</v>
      </c>
      <c r="E21" s="74">
        <f t="shared" si="0"/>
        <v>7433</v>
      </c>
      <c r="F21" s="74">
        <f t="shared" si="0"/>
        <v>430</v>
      </c>
      <c r="G21" s="74">
        <f t="shared" si="0"/>
        <v>74308</v>
      </c>
      <c r="H21" s="74">
        <f t="shared" si="0"/>
        <v>125821</v>
      </c>
    </row>
    <row r="22" spans="2:8" s="75" customFormat="1" ht="6.75" customHeight="1" thickBot="1">
      <c r="B22" s="78"/>
      <c r="C22" s="78"/>
      <c r="D22" s="78"/>
      <c r="E22" s="78"/>
      <c r="F22" s="78"/>
      <c r="G22" s="78"/>
      <c r="H22" s="78"/>
    </row>
    <row r="23" s="70" customFormat="1" ht="6.75" customHeight="1" thickTop="1"/>
    <row r="24" s="70" customFormat="1" ht="11.25"/>
    <row r="25" s="70" customFormat="1" ht="11.25"/>
    <row r="26" s="70" customFormat="1" ht="11.25"/>
    <row r="27" s="70" customFormat="1" ht="11.25"/>
    <row r="28" s="70" customFormat="1" ht="11.25"/>
    <row r="29" s="70" customFormat="1" ht="11.25"/>
    <row r="30" s="70" customFormat="1" ht="11.25"/>
    <row r="31" spans="3:6" ht="15" customHeight="1">
      <c r="C31" s="186"/>
      <c r="D31" s="201" t="s">
        <v>50</v>
      </c>
      <c r="E31" s="201"/>
      <c r="F31" s="201"/>
    </row>
    <row r="32" spans="2:8" ht="6.75" customHeight="1">
      <c r="B32" s="68"/>
      <c r="C32" s="68"/>
      <c r="D32" s="68"/>
      <c r="E32" s="68"/>
      <c r="F32" s="68"/>
      <c r="G32" s="68"/>
      <c r="H32" s="68"/>
    </row>
    <row r="33" spans="2:8" s="71" customFormat="1" ht="45" customHeight="1">
      <c r="B33" s="184" t="s">
        <v>112</v>
      </c>
      <c r="C33" s="72" t="s">
        <v>33</v>
      </c>
      <c r="D33" s="72" t="s">
        <v>46</v>
      </c>
      <c r="E33" s="72" t="s">
        <v>105</v>
      </c>
      <c r="F33" s="72" t="s">
        <v>51</v>
      </c>
      <c r="G33" s="72" t="s">
        <v>34</v>
      </c>
      <c r="H33" s="72" t="s">
        <v>47</v>
      </c>
    </row>
    <row r="34" spans="2:8" s="81" customFormat="1" ht="14.25" customHeight="1">
      <c r="B34" s="82"/>
      <c r="C34" s="82" t="s">
        <v>15</v>
      </c>
      <c r="D34" s="82" t="s">
        <v>15</v>
      </c>
      <c r="E34" s="82" t="s">
        <v>15</v>
      </c>
      <c r="F34" s="82" t="s">
        <v>15</v>
      </c>
      <c r="G34" s="82" t="s">
        <v>15</v>
      </c>
      <c r="H34" s="82" t="s">
        <v>15</v>
      </c>
    </row>
    <row r="35" spans="2:8" s="73" customFormat="1" ht="12" customHeight="1">
      <c r="B35" s="80"/>
      <c r="C35" s="79"/>
      <c r="D35" s="74"/>
      <c r="E35" s="74"/>
      <c r="F35" s="74"/>
      <c r="G35" s="74"/>
      <c r="H35" s="74"/>
    </row>
    <row r="36" spans="2:8" s="73" customFormat="1" ht="15.75" customHeight="1">
      <c r="B36" s="77" t="s">
        <v>111</v>
      </c>
      <c r="C36" s="74">
        <v>42996</v>
      </c>
      <c r="D36" s="74">
        <v>642</v>
      </c>
      <c r="E36" s="74">
        <v>7433</v>
      </c>
      <c r="F36" s="74">
        <v>430</v>
      </c>
      <c r="G36" s="74">
        <v>56012</v>
      </c>
      <c r="H36" s="74">
        <f>SUM(C36:G36)</f>
        <v>107513</v>
      </c>
    </row>
    <row r="37" spans="2:8" s="73" customFormat="1" ht="15.75" customHeight="1">
      <c r="B37" s="92" t="s">
        <v>65</v>
      </c>
      <c r="C37" s="74"/>
      <c r="D37" s="74"/>
      <c r="E37" s="74"/>
      <c r="F37" s="74"/>
      <c r="G37" s="74"/>
      <c r="H37" s="74"/>
    </row>
    <row r="38" spans="2:8" s="73" customFormat="1" ht="12.75" customHeight="1">
      <c r="B38" s="77" t="s">
        <v>66</v>
      </c>
      <c r="C38" s="74"/>
      <c r="D38" s="74"/>
      <c r="E38" s="74"/>
      <c r="F38" s="74"/>
      <c r="G38" s="74"/>
      <c r="H38" s="74"/>
    </row>
    <row r="39" spans="2:8" s="94" customFormat="1" ht="15.75" customHeight="1">
      <c r="B39" s="91" t="s">
        <v>67</v>
      </c>
      <c r="C39" s="93">
        <v>5</v>
      </c>
      <c r="D39" s="93">
        <v>7</v>
      </c>
      <c r="E39" s="93">
        <v>0</v>
      </c>
      <c r="F39" s="93">
        <v>0</v>
      </c>
      <c r="G39" s="93">
        <v>0</v>
      </c>
      <c r="H39" s="93">
        <f>SUM(C39:G39)</f>
        <v>12</v>
      </c>
    </row>
    <row r="40" spans="2:8" s="73" customFormat="1" ht="15.75" customHeight="1">
      <c r="B40" s="77" t="s">
        <v>60</v>
      </c>
      <c r="C40" s="74">
        <v>0</v>
      </c>
      <c r="D40" s="74">
        <v>0</v>
      </c>
      <c r="E40" s="74">
        <v>0</v>
      </c>
      <c r="F40" s="74">
        <v>0</v>
      </c>
      <c r="G40" s="74">
        <v>7522</v>
      </c>
      <c r="H40" s="74">
        <f>SUM(C40:G40)</f>
        <v>7522</v>
      </c>
    </row>
    <row r="41" spans="2:8" s="73" customFormat="1" ht="15.75" customHeight="1">
      <c r="B41" s="77" t="s">
        <v>127</v>
      </c>
      <c r="C41" s="187">
        <v>0</v>
      </c>
      <c r="D41" s="187">
        <v>0</v>
      </c>
      <c r="E41" s="187">
        <v>0</v>
      </c>
      <c r="F41" s="187">
        <v>0</v>
      </c>
      <c r="G41" s="187">
        <v>-753</v>
      </c>
      <c r="H41" s="187">
        <f>SUM(C41:G41)</f>
        <v>-753</v>
      </c>
    </row>
    <row r="42" spans="2:8" s="73" customFormat="1" ht="6.75" customHeight="1">
      <c r="B42" s="77"/>
      <c r="C42" s="74"/>
      <c r="D42" s="74"/>
      <c r="E42" s="74"/>
      <c r="F42" s="74"/>
      <c r="G42" s="74"/>
      <c r="H42" s="74"/>
    </row>
    <row r="43" spans="2:8" s="73" customFormat="1" ht="6.75" customHeight="1">
      <c r="B43" s="76"/>
      <c r="C43" s="76"/>
      <c r="D43" s="76"/>
      <c r="E43" s="76"/>
      <c r="F43" s="76"/>
      <c r="G43" s="76"/>
      <c r="H43" s="76"/>
    </row>
    <row r="44" spans="2:8" s="75" customFormat="1" ht="15.75" customHeight="1">
      <c r="B44" s="77" t="s">
        <v>126</v>
      </c>
      <c r="C44" s="74">
        <f aca="true" t="shared" si="1" ref="C44:H44">SUM(C36:C43)</f>
        <v>43001</v>
      </c>
      <c r="D44" s="74">
        <f t="shared" si="1"/>
        <v>649</v>
      </c>
      <c r="E44" s="74">
        <f t="shared" si="1"/>
        <v>7433</v>
      </c>
      <c r="F44" s="74">
        <f t="shared" si="1"/>
        <v>430</v>
      </c>
      <c r="G44" s="74">
        <f t="shared" si="1"/>
        <v>62781</v>
      </c>
      <c r="H44" s="74">
        <f t="shared" si="1"/>
        <v>114294</v>
      </c>
    </row>
    <row r="45" spans="2:8" s="75" customFormat="1" ht="6.75" customHeight="1" thickBot="1">
      <c r="B45" s="78"/>
      <c r="C45" s="78"/>
      <c r="D45" s="78"/>
      <c r="E45" s="78"/>
      <c r="F45" s="78"/>
      <c r="G45" s="78"/>
      <c r="H45" s="78"/>
    </row>
    <row r="46" s="70" customFormat="1" ht="6.75" customHeight="1" thickTop="1"/>
    <row r="47" s="70" customFormat="1" ht="11.25"/>
    <row r="48" s="70" customFormat="1" ht="11.25"/>
  </sheetData>
  <mergeCells count="2">
    <mergeCell ref="D11:F11"/>
    <mergeCell ref="D31:F31"/>
  </mergeCells>
  <printOptions/>
  <pageMargins left="0.5905511811023623" right="0.2755905511811024" top="0.5905511811023623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showGridLines="0" tabSelected="1" zoomScale="90" zoomScaleNormal="90" workbookViewId="0" topLeftCell="A1">
      <selection activeCell="G1" sqref="G1"/>
    </sheetView>
  </sheetViews>
  <sheetFormatPr defaultColWidth="9.140625" defaultRowHeight="13.5" customHeight="1"/>
  <cols>
    <col min="1" max="2" width="3.00390625" style="84" customWidth="1"/>
    <col min="3" max="3" width="44.8515625" style="84" customWidth="1"/>
    <col min="4" max="4" width="8.28125" style="83" customWidth="1"/>
    <col min="5" max="5" width="14.28125" style="84" customWidth="1"/>
    <col min="6" max="6" width="2.140625" style="84" customWidth="1"/>
    <col min="7" max="7" width="14.28125" style="84" customWidth="1"/>
    <col min="8" max="8" width="3.28125" style="84" customWidth="1"/>
    <col min="9" max="16384" width="9.140625" style="84" customWidth="1"/>
  </cols>
  <sheetData>
    <row r="1" spans="2:8" s="2" customFormat="1" ht="15" customHeight="1">
      <c r="B1" s="12" t="s">
        <v>21</v>
      </c>
      <c r="D1" s="86"/>
      <c r="F1" s="3"/>
      <c r="G1" s="199"/>
      <c r="H1" s="3"/>
    </row>
    <row r="2" spans="2:8" s="2" customFormat="1" ht="12" customHeight="1">
      <c r="B2" s="16" t="s">
        <v>0</v>
      </c>
      <c r="D2" s="87"/>
      <c r="F2" s="3"/>
      <c r="G2" s="21"/>
      <c r="H2" s="3"/>
    </row>
    <row r="3" spans="2:8" s="2" customFormat="1" ht="9.75" customHeight="1">
      <c r="B3" s="13"/>
      <c r="D3" s="23"/>
      <c r="F3" s="3"/>
      <c r="G3" s="21"/>
      <c r="H3" s="3"/>
    </row>
    <row r="4" spans="2:8" s="2" customFormat="1" ht="12" customHeight="1">
      <c r="B4" s="7" t="s">
        <v>22</v>
      </c>
      <c r="D4" s="88"/>
      <c r="F4" s="23"/>
      <c r="H4" s="3"/>
    </row>
    <row r="5" spans="2:8" s="2" customFormat="1" ht="12.75" customHeight="1">
      <c r="B5" s="1"/>
      <c r="D5" s="89"/>
      <c r="F5" s="3"/>
      <c r="H5" s="3"/>
    </row>
    <row r="6" spans="2:7" ht="13.5" customHeight="1">
      <c r="B6" s="37" t="s">
        <v>81</v>
      </c>
      <c r="D6" s="90"/>
      <c r="E6" s="69"/>
      <c r="G6" s="69"/>
    </row>
    <row r="7" spans="2:7" ht="13.5" customHeight="1">
      <c r="B7" s="39" t="s">
        <v>124</v>
      </c>
      <c r="D7" s="38"/>
      <c r="E7" s="69"/>
      <c r="G7" s="69"/>
    </row>
    <row r="8" spans="2:4" s="69" customFormat="1" ht="12" customHeight="1">
      <c r="B8" s="41"/>
      <c r="D8" s="49"/>
    </row>
    <row r="9" spans="3:7" s="13" customFormat="1" ht="12" customHeight="1">
      <c r="C9" s="24"/>
      <c r="D9" s="95"/>
      <c r="E9" s="96"/>
      <c r="G9" s="96" t="s">
        <v>107</v>
      </c>
    </row>
    <row r="10" spans="3:7" s="13" customFormat="1" ht="12" customHeight="1">
      <c r="C10" s="24"/>
      <c r="D10" s="95"/>
      <c r="E10" s="97" t="s">
        <v>82</v>
      </c>
      <c r="G10" s="97" t="s">
        <v>108</v>
      </c>
    </row>
    <row r="11" spans="3:7" s="13" customFormat="1" ht="12" customHeight="1">
      <c r="C11" s="24"/>
      <c r="D11" s="95"/>
      <c r="E11" s="97" t="s">
        <v>83</v>
      </c>
      <c r="G11" s="97" t="s">
        <v>83</v>
      </c>
    </row>
    <row r="12" spans="3:7" s="13" customFormat="1" ht="12" customHeight="1">
      <c r="C12" s="24"/>
      <c r="D12" s="95"/>
      <c r="E12" s="97" t="s">
        <v>84</v>
      </c>
      <c r="G12" s="97" t="s">
        <v>84</v>
      </c>
    </row>
    <row r="13" spans="3:7" s="13" customFormat="1" ht="12.75" customHeight="1">
      <c r="C13" s="24"/>
      <c r="D13" s="95"/>
      <c r="E13" s="188">
        <v>38748</v>
      </c>
      <c r="G13" s="188">
        <v>38383</v>
      </c>
    </row>
    <row r="14" spans="3:7" s="13" customFormat="1" ht="15" customHeight="1">
      <c r="C14" s="24"/>
      <c r="D14" s="95"/>
      <c r="E14" s="96" t="s">
        <v>15</v>
      </c>
      <c r="G14" s="96" t="s">
        <v>15</v>
      </c>
    </row>
    <row r="15" spans="2:7" s="13" customFormat="1" ht="15">
      <c r="B15" s="98" t="s">
        <v>59</v>
      </c>
      <c r="C15" s="23"/>
      <c r="D15" s="23"/>
      <c r="E15" s="195"/>
      <c r="F15" s="193"/>
      <c r="G15" s="195"/>
    </row>
    <row r="16" spans="2:7" s="13" customFormat="1" ht="15">
      <c r="B16" s="23" t="s">
        <v>61</v>
      </c>
      <c r="C16" s="23"/>
      <c r="D16" s="99"/>
      <c r="E16" s="195">
        <v>8381</v>
      </c>
      <c r="F16" s="193"/>
      <c r="G16" s="195">
        <v>11074</v>
      </c>
    </row>
    <row r="17" spans="2:7" s="13" customFormat="1" ht="15">
      <c r="B17" s="23" t="s">
        <v>52</v>
      </c>
      <c r="C17" s="23"/>
      <c r="D17" s="23"/>
      <c r="E17" s="195"/>
      <c r="F17" s="193"/>
      <c r="G17" s="195"/>
    </row>
    <row r="18" spans="2:7" s="13" customFormat="1" ht="15">
      <c r="B18" s="23"/>
      <c r="C18" s="23" t="s">
        <v>53</v>
      </c>
      <c r="D18" s="23"/>
      <c r="E18" s="195">
        <v>17444</v>
      </c>
      <c r="F18" s="193"/>
      <c r="G18" s="195">
        <v>19525</v>
      </c>
    </row>
    <row r="19" spans="1:7" s="13" customFormat="1" ht="15">
      <c r="A19" s="23"/>
      <c r="B19" s="23"/>
      <c r="C19" s="23" t="s">
        <v>85</v>
      </c>
      <c r="D19" s="99"/>
      <c r="E19" s="195">
        <v>64</v>
      </c>
      <c r="F19" s="193"/>
      <c r="G19" s="195">
        <v>-313</v>
      </c>
    </row>
    <row r="20" spans="1:7" s="13" customFormat="1" ht="6" customHeight="1">
      <c r="A20" s="23"/>
      <c r="B20" s="23"/>
      <c r="C20" s="23"/>
      <c r="D20" s="99"/>
      <c r="E20" s="196"/>
      <c r="F20" s="193"/>
      <c r="G20" s="196"/>
    </row>
    <row r="21" spans="1:7" s="13" customFormat="1" ht="15">
      <c r="A21" s="98"/>
      <c r="B21" s="23" t="s">
        <v>54</v>
      </c>
      <c r="C21" s="23"/>
      <c r="D21" s="99"/>
      <c r="E21" s="195">
        <f>SUM(E16:E19)</f>
        <v>25889</v>
      </c>
      <c r="F21" s="193"/>
      <c r="G21" s="195">
        <f>SUM(G16:G19)</f>
        <v>30286</v>
      </c>
    </row>
    <row r="22" spans="1:7" s="13" customFormat="1" ht="15">
      <c r="A22" s="23"/>
      <c r="B22" s="23" t="s">
        <v>86</v>
      </c>
      <c r="C22" s="23"/>
      <c r="D22" s="99"/>
      <c r="E22" s="195">
        <v>4508</v>
      </c>
      <c r="F22" s="193"/>
      <c r="G22" s="195">
        <v>-1097</v>
      </c>
    </row>
    <row r="23" spans="1:7" s="13" customFormat="1" ht="15">
      <c r="A23" s="23"/>
      <c r="B23" s="23" t="s">
        <v>87</v>
      </c>
      <c r="C23" s="23"/>
      <c r="D23" s="99"/>
      <c r="E23" s="195">
        <v>-4836</v>
      </c>
      <c r="F23" s="193"/>
      <c r="G23" s="195">
        <v>369</v>
      </c>
    </row>
    <row r="24" spans="1:7" s="13" customFormat="1" ht="15">
      <c r="A24" s="23"/>
      <c r="B24" s="23" t="s">
        <v>113</v>
      </c>
      <c r="C24" s="100"/>
      <c r="D24" s="101"/>
      <c r="E24" s="197">
        <v>-1207</v>
      </c>
      <c r="F24" s="193"/>
      <c r="G24" s="197">
        <v>-1136</v>
      </c>
    </row>
    <row r="25" spans="1:7" s="13" customFormat="1" ht="6" customHeight="1">
      <c r="A25" s="23"/>
      <c r="B25" s="23"/>
      <c r="C25" s="23"/>
      <c r="D25" s="99"/>
      <c r="E25" s="196"/>
      <c r="F25" s="193"/>
      <c r="G25" s="196"/>
    </row>
    <row r="26" spans="1:7" s="13" customFormat="1" ht="15">
      <c r="A26" s="98"/>
      <c r="B26" s="23" t="s">
        <v>55</v>
      </c>
      <c r="C26" s="23"/>
      <c r="D26" s="99"/>
      <c r="E26" s="197">
        <f>SUM(E21:E25)</f>
        <v>24354</v>
      </c>
      <c r="F26" s="193"/>
      <c r="G26" s="197">
        <f>SUM(G21:G25)</f>
        <v>28422</v>
      </c>
    </row>
    <row r="27" spans="1:7" s="13" customFormat="1" ht="7.5" customHeight="1">
      <c r="A27" s="23"/>
      <c r="B27" s="23"/>
      <c r="C27" s="23"/>
      <c r="D27" s="23"/>
      <c r="E27" s="196"/>
      <c r="F27" s="193"/>
      <c r="G27" s="196"/>
    </row>
    <row r="28" spans="1:7" s="13" customFormat="1" ht="15">
      <c r="A28" s="98"/>
      <c r="B28" s="98" t="s">
        <v>104</v>
      </c>
      <c r="C28" s="23"/>
      <c r="D28" s="23"/>
      <c r="E28" s="195"/>
      <c r="F28" s="193"/>
      <c r="G28" s="195"/>
    </row>
    <row r="29" spans="1:7" s="13" customFormat="1" ht="15">
      <c r="A29" s="98"/>
      <c r="B29" s="23" t="s">
        <v>109</v>
      </c>
      <c r="C29" s="23"/>
      <c r="D29" s="23"/>
      <c r="E29" s="195">
        <v>0</v>
      </c>
      <c r="F29" s="193"/>
      <c r="G29" s="195">
        <v>-2196</v>
      </c>
    </row>
    <row r="30" spans="1:7" s="13" customFormat="1" ht="15">
      <c r="A30" s="98"/>
      <c r="B30" s="23" t="s">
        <v>110</v>
      </c>
      <c r="C30" s="23"/>
      <c r="D30" s="23"/>
      <c r="E30" s="195">
        <v>0</v>
      </c>
      <c r="F30" s="193"/>
      <c r="G30" s="195">
        <v>631</v>
      </c>
    </row>
    <row r="31" spans="1:7" s="13" customFormat="1" ht="15">
      <c r="A31" s="23"/>
      <c r="B31" s="23" t="s">
        <v>56</v>
      </c>
      <c r="C31" s="23"/>
      <c r="D31" s="99"/>
      <c r="E31" s="195">
        <v>-9767</v>
      </c>
      <c r="F31" s="193"/>
      <c r="G31" s="195">
        <v>-44908</v>
      </c>
    </row>
    <row r="32" spans="1:7" s="13" customFormat="1" ht="15">
      <c r="A32" s="23"/>
      <c r="B32" s="23" t="s">
        <v>57</v>
      </c>
      <c r="C32" s="23"/>
      <c r="D32" s="99"/>
      <c r="E32" s="195">
        <v>95</v>
      </c>
      <c r="F32" s="193"/>
      <c r="G32" s="195">
        <v>91</v>
      </c>
    </row>
    <row r="33" spans="1:7" s="13" customFormat="1" ht="6" customHeight="1">
      <c r="A33" s="23"/>
      <c r="B33" s="23"/>
      <c r="C33" s="23"/>
      <c r="D33" s="99"/>
      <c r="E33" s="196"/>
      <c r="F33" s="193"/>
      <c r="G33" s="196"/>
    </row>
    <row r="34" spans="1:7" s="13" customFormat="1" ht="15">
      <c r="A34" s="98"/>
      <c r="B34" s="23" t="s">
        <v>71</v>
      </c>
      <c r="C34" s="23"/>
      <c r="D34" s="99"/>
      <c r="E34" s="197">
        <f>SUM(E29:E32)</f>
        <v>-9672</v>
      </c>
      <c r="F34" s="193"/>
      <c r="G34" s="197">
        <f>SUM(G29:G32)</f>
        <v>-46382</v>
      </c>
    </row>
    <row r="35" spans="4:7" s="13" customFormat="1" ht="9.75" customHeight="1">
      <c r="D35" s="23"/>
      <c r="E35" s="196"/>
      <c r="F35" s="193"/>
      <c r="G35" s="196"/>
    </row>
    <row r="36" spans="1:7" s="13" customFormat="1" ht="15">
      <c r="A36" s="102"/>
      <c r="B36" s="102" t="s">
        <v>62</v>
      </c>
      <c r="D36" s="23"/>
      <c r="E36" s="195"/>
      <c r="F36" s="193"/>
      <c r="G36" s="195"/>
    </row>
    <row r="37" spans="2:7" s="13" customFormat="1" ht="15">
      <c r="B37" s="13" t="s">
        <v>73</v>
      </c>
      <c r="D37" s="23"/>
      <c r="E37" s="195">
        <v>-2012</v>
      </c>
      <c r="F37" s="193"/>
      <c r="G37" s="195">
        <v>-1960</v>
      </c>
    </row>
    <row r="38" spans="2:7" s="13" customFormat="1" ht="15">
      <c r="B38" s="13" t="s">
        <v>114</v>
      </c>
      <c r="D38" s="23"/>
      <c r="E38" s="195">
        <v>-8668</v>
      </c>
      <c r="F38" s="193"/>
      <c r="G38" s="195">
        <v>1483</v>
      </c>
    </row>
    <row r="39" spans="2:7" s="13" customFormat="1" ht="15">
      <c r="B39" s="13" t="s">
        <v>132</v>
      </c>
      <c r="D39" s="23"/>
      <c r="E39" s="195">
        <v>-363</v>
      </c>
      <c r="F39" s="193"/>
      <c r="G39" s="195">
        <v>0</v>
      </c>
    </row>
    <row r="40" spans="2:7" s="13" customFormat="1" ht="15">
      <c r="B40" s="13" t="s">
        <v>72</v>
      </c>
      <c r="D40" s="23"/>
      <c r="E40" s="195">
        <v>0</v>
      </c>
      <c r="F40" s="193"/>
      <c r="G40" s="195">
        <v>12</v>
      </c>
    </row>
    <row r="41" spans="4:7" s="13" customFormat="1" ht="6" customHeight="1">
      <c r="D41" s="23"/>
      <c r="E41" s="196"/>
      <c r="F41" s="193"/>
      <c r="G41" s="196"/>
    </row>
    <row r="42" spans="1:7" s="13" customFormat="1" ht="15">
      <c r="A42" s="102"/>
      <c r="B42" s="13" t="s">
        <v>118</v>
      </c>
      <c r="D42" s="23"/>
      <c r="E42" s="197">
        <f>SUM(E37:E41)</f>
        <v>-11043</v>
      </c>
      <c r="F42" s="193"/>
      <c r="G42" s="197">
        <f>SUM(G37:G41)</f>
        <v>-465</v>
      </c>
    </row>
    <row r="43" spans="4:7" s="13" customFormat="1" ht="6" customHeight="1">
      <c r="D43" s="23"/>
      <c r="E43" s="195"/>
      <c r="F43" s="193"/>
      <c r="G43" s="195"/>
    </row>
    <row r="44" spans="2:7" s="13" customFormat="1" ht="15">
      <c r="B44" s="13" t="s">
        <v>63</v>
      </c>
      <c r="D44" s="23"/>
      <c r="E44" s="195">
        <f>+E26+E34+E42</f>
        <v>3639</v>
      </c>
      <c r="F44" s="193"/>
      <c r="G44" s="195">
        <f>+G26+G34+G42</f>
        <v>-18425</v>
      </c>
    </row>
    <row r="45" spans="2:7" s="13" customFormat="1" ht="15">
      <c r="B45" s="13" t="s">
        <v>58</v>
      </c>
      <c r="D45" s="23"/>
      <c r="E45" s="195">
        <v>54536</v>
      </c>
      <c r="F45" s="193"/>
      <c r="G45" s="195">
        <v>39143</v>
      </c>
    </row>
    <row r="46" spans="4:7" s="13" customFormat="1" ht="6" customHeight="1">
      <c r="D46" s="23"/>
      <c r="E46" s="196"/>
      <c r="F46" s="193"/>
      <c r="G46" s="196"/>
    </row>
    <row r="47" spans="1:7" s="13" customFormat="1" ht="15.75" thickBot="1">
      <c r="A47" s="102"/>
      <c r="B47" s="13" t="s">
        <v>64</v>
      </c>
      <c r="D47" s="23"/>
      <c r="E47" s="198">
        <f>SUM(E43:E45)</f>
        <v>58175</v>
      </c>
      <c r="F47" s="193"/>
      <c r="G47" s="198">
        <f>SUM(G43:G45)</f>
        <v>20718</v>
      </c>
    </row>
    <row r="48" s="13" customFormat="1" ht="5.25" customHeight="1" thickTop="1">
      <c r="D48" s="23"/>
    </row>
    <row r="49" s="13" customFormat="1" ht="15">
      <c r="D49" s="23"/>
    </row>
    <row r="50" s="13" customFormat="1" ht="15">
      <c r="D50" s="23"/>
    </row>
    <row r="51" spans="4:5" s="13" customFormat="1" ht="15">
      <c r="D51" s="23"/>
      <c r="E51" s="194"/>
    </row>
    <row r="52" s="13" customFormat="1" ht="15">
      <c r="D52" s="23"/>
    </row>
    <row r="53" s="13" customFormat="1" ht="15">
      <c r="D53" s="23"/>
    </row>
    <row r="54" s="13" customFormat="1" ht="15">
      <c r="D54" s="23"/>
    </row>
    <row r="55" s="7" customFormat="1" ht="12" customHeight="1">
      <c r="D55" s="88"/>
    </row>
    <row r="56" s="7" customFormat="1" ht="12" customHeight="1">
      <c r="D56" s="88"/>
    </row>
    <row r="57" s="7" customFormat="1" ht="13.5" customHeight="1">
      <c r="D57" s="88"/>
    </row>
    <row r="58" s="7" customFormat="1" ht="13.5" customHeight="1">
      <c r="D58" s="88"/>
    </row>
    <row r="59" s="7" customFormat="1" ht="13.5" customHeight="1">
      <c r="D59" s="88"/>
    </row>
    <row r="60" s="7" customFormat="1" ht="13.5" customHeight="1">
      <c r="D60" s="88"/>
    </row>
    <row r="61" s="7" customFormat="1" ht="13.5" customHeight="1">
      <c r="D61" s="88"/>
    </row>
    <row r="62" s="7" customFormat="1" ht="13.5" customHeight="1">
      <c r="D62" s="88"/>
    </row>
    <row r="63" s="7" customFormat="1" ht="13.5" customHeight="1">
      <c r="D63" s="88"/>
    </row>
    <row r="64" s="7" customFormat="1" ht="13.5" customHeight="1">
      <c r="D64" s="88"/>
    </row>
  </sheetData>
  <printOptions/>
  <pageMargins left="0.5905511811023623" right="0.2755905511811024" top="0.61" bottom="0.5118110236220472" header="0.31496062992125984" footer="0.2755905511811024"/>
  <pageSetup horizontalDpi="600" verticalDpi="600" orientation="portrait" paperSize="9" r:id="rId2"/>
  <headerFooter alignWithMargins="0">
    <oddFooter>&amp;C&amp;"Times New Roman,Regular"4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="90" zoomScaleNormal="90" workbookViewId="0" topLeftCell="A31">
      <selection activeCell="N1" sqref="N1"/>
    </sheetView>
  </sheetViews>
  <sheetFormatPr defaultColWidth="9.140625" defaultRowHeight="15" customHeight="1"/>
  <cols>
    <col min="1" max="1" width="2.57421875" style="105" customWidth="1"/>
    <col min="2" max="2" width="4.421875" style="111" customWidth="1"/>
    <col min="3" max="3" width="24.8515625" style="105" customWidth="1"/>
    <col min="4" max="4" width="1.7109375" style="106" customWidth="1"/>
    <col min="5" max="5" width="11.28125" style="106" customWidth="1"/>
    <col min="6" max="7" width="1.7109375" style="106" customWidth="1"/>
    <col min="8" max="8" width="11.28125" style="105" customWidth="1"/>
    <col min="9" max="10" width="1.7109375" style="106" customWidth="1"/>
    <col min="11" max="11" width="11.28125" style="105" customWidth="1"/>
    <col min="12" max="13" width="1.7109375" style="106" customWidth="1"/>
    <col min="14" max="14" width="11.28125" style="105" customWidth="1"/>
    <col min="15" max="15" width="1.7109375" style="105" customWidth="1"/>
    <col min="16" max="16384" width="9.140625" style="105" customWidth="1"/>
  </cols>
  <sheetData>
    <row r="1" spans="1:14" ht="15" customHeight="1">
      <c r="A1" s="104" t="s">
        <v>21</v>
      </c>
      <c r="N1" s="199"/>
    </row>
    <row r="2" ht="12" customHeight="1">
      <c r="A2" s="107" t="s">
        <v>0</v>
      </c>
    </row>
    <row r="3" ht="4.5" customHeight="1">
      <c r="A3" s="108"/>
    </row>
    <row r="4" spans="1:13" ht="12" customHeight="1">
      <c r="A4" s="109" t="s">
        <v>22</v>
      </c>
      <c r="D4" s="108"/>
      <c r="E4" s="108"/>
      <c r="F4" s="108"/>
      <c r="G4" s="110"/>
      <c r="I4" s="108"/>
      <c r="J4" s="110"/>
      <c r="L4" s="108"/>
      <c r="M4" s="110"/>
    </row>
    <row r="5" spans="1:2" ht="13.5" customHeight="1">
      <c r="A5" s="111"/>
      <c r="B5" s="105"/>
    </row>
    <row r="6" spans="1:2" ht="13.5" customHeight="1">
      <c r="A6" s="124" t="s">
        <v>103</v>
      </c>
      <c r="B6" s="105"/>
    </row>
    <row r="7" spans="1:2" ht="13.5" customHeight="1">
      <c r="A7" s="112" t="s">
        <v>129</v>
      </c>
      <c r="B7" s="105"/>
    </row>
    <row r="8" spans="4:14" ht="7.5" customHeight="1">
      <c r="D8" s="113"/>
      <c r="E8" s="113"/>
      <c r="F8" s="113"/>
      <c r="G8" s="113"/>
      <c r="H8" s="113"/>
      <c r="I8" s="113"/>
      <c r="J8" s="113"/>
      <c r="K8" s="114"/>
      <c r="L8" s="113"/>
      <c r="M8" s="113"/>
      <c r="N8" s="115"/>
    </row>
    <row r="9" spans="1:15" ht="13.5" customHeight="1">
      <c r="A9" s="141"/>
      <c r="B9" s="142"/>
      <c r="C9" s="143"/>
      <c r="D9" s="204" t="s">
        <v>7</v>
      </c>
      <c r="E9" s="203"/>
      <c r="F9" s="203"/>
      <c r="G9" s="203"/>
      <c r="H9" s="203"/>
      <c r="I9" s="205"/>
      <c r="J9" s="126"/>
      <c r="K9" s="203" t="s">
        <v>8</v>
      </c>
      <c r="L9" s="203"/>
      <c r="M9" s="203"/>
      <c r="N9" s="203"/>
      <c r="O9" s="127"/>
    </row>
    <row r="10" spans="1:15" ht="13.5" customHeight="1">
      <c r="A10" s="144"/>
      <c r="B10" s="145"/>
      <c r="C10" s="146"/>
      <c r="D10" s="128"/>
      <c r="E10" s="129" t="s">
        <v>9</v>
      </c>
      <c r="F10" s="130"/>
      <c r="G10" s="128"/>
      <c r="H10" s="137" t="s">
        <v>10</v>
      </c>
      <c r="I10" s="130"/>
      <c r="J10" s="128"/>
      <c r="K10" s="129" t="s">
        <v>9</v>
      </c>
      <c r="L10" s="130"/>
      <c r="M10" s="128"/>
      <c r="N10" s="137" t="s">
        <v>10</v>
      </c>
      <c r="O10" s="138"/>
    </row>
    <row r="11" spans="1:15" ht="13.5" customHeight="1">
      <c r="A11" s="144"/>
      <c r="B11" s="145"/>
      <c r="C11" s="146"/>
      <c r="D11" s="131"/>
      <c r="E11" s="116" t="s">
        <v>11</v>
      </c>
      <c r="F11" s="132"/>
      <c r="G11" s="131"/>
      <c r="H11" s="117" t="s">
        <v>12</v>
      </c>
      <c r="I11" s="132"/>
      <c r="J11" s="131"/>
      <c r="K11" s="116" t="s">
        <v>13</v>
      </c>
      <c r="L11" s="132"/>
      <c r="M11" s="131"/>
      <c r="N11" s="117" t="s">
        <v>12</v>
      </c>
      <c r="O11" s="139"/>
    </row>
    <row r="12" spans="1:15" ht="13.5" customHeight="1">
      <c r="A12" s="144"/>
      <c r="B12" s="145"/>
      <c r="C12" s="146"/>
      <c r="D12" s="131"/>
      <c r="E12" s="116"/>
      <c r="F12" s="132"/>
      <c r="G12" s="131"/>
      <c r="H12" s="117" t="s">
        <v>11</v>
      </c>
      <c r="I12" s="132"/>
      <c r="J12" s="131"/>
      <c r="K12" s="116"/>
      <c r="L12" s="132"/>
      <c r="M12" s="131"/>
      <c r="N12" s="117" t="s">
        <v>14</v>
      </c>
      <c r="O12" s="139"/>
    </row>
    <row r="13" spans="1:15" ht="13.5" customHeight="1">
      <c r="A13" s="144"/>
      <c r="B13" s="147"/>
      <c r="C13" s="148"/>
      <c r="D13" s="133"/>
      <c r="E13" s="118" t="s">
        <v>121</v>
      </c>
      <c r="F13" s="134"/>
      <c r="G13" s="133"/>
      <c r="H13" s="118" t="s">
        <v>120</v>
      </c>
      <c r="I13" s="134"/>
      <c r="J13" s="133"/>
      <c r="K13" s="118" t="s">
        <v>121</v>
      </c>
      <c r="L13" s="134"/>
      <c r="M13" s="133"/>
      <c r="N13" s="118" t="s">
        <v>120</v>
      </c>
      <c r="O13" s="139"/>
    </row>
    <row r="14" spans="1:15" ht="13.5" customHeight="1">
      <c r="A14" s="149"/>
      <c r="B14" s="150"/>
      <c r="C14" s="151"/>
      <c r="D14" s="135"/>
      <c r="E14" s="119" t="s">
        <v>15</v>
      </c>
      <c r="F14" s="136"/>
      <c r="G14" s="135"/>
      <c r="H14" s="119" t="s">
        <v>15</v>
      </c>
      <c r="I14" s="136"/>
      <c r="J14" s="135"/>
      <c r="K14" s="119" t="s">
        <v>15</v>
      </c>
      <c r="L14" s="136"/>
      <c r="M14" s="135"/>
      <c r="N14" s="119" t="s">
        <v>15</v>
      </c>
      <c r="O14" s="140"/>
    </row>
    <row r="15" spans="1:15" s="123" customFormat="1" ht="6.75" customHeight="1">
      <c r="A15" s="161"/>
      <c r="B15" s="152"/>
      <c r="C15" s="153"/>
      <c r="D15" s="157"/>
      <c r="E15" s="122"/>
      <c r="F15" s="158"/>
      <c r="G15" s="157"/>
      <c r="H15" s="122"/>
      <c r="I15" s="158"/>
      <c r="J15" s="157"/>
      <c r="K15" s="122"/>
      <c r="L15" s="158"/>
      <c r="M15" s="157"/>
      <c r="N15" s="122"/>
      <c r="O15" s="154"/>
    </row>
    <row r="16" spans="1:15" ht="15" customHeight="1">
      <c r="A16" s="164" t="s">
        <v>89</v>
      </c>
      <c r="B16" s="150" t="s">
        <v>1</v>
      </c>
      <c r="C16" s="165"/>
      <c r="D16" s="162"/>
      <c r="E16" s="173">
        <v>35554</v>
      </c>
      <c r="F16" s="174"/>
      <c r="G16" s="175"/>
      <c r="H16" s="189">
        <v>43333</v>
      </c>
      <c r="I16" s="163"/>
      <c r="J16" s="162"/>
      <c r="K16" s="189">
        <v>69214</v>
      </c>
      <c r="L16" s="174"/>
      <c r="M16" s="175"/>
      <c r="N16" s="173">
        <v>90967</v>
      </c>
      <c r="O16" s="140"/>
    </row>
    <row r="17" spans="1:15" s="123" customFormat="1" ht="6.75" customHeight="1">
      <c r="A17" s="166"/>
      <c r="B17" s="142"/>
      <c r="C17" s="167"/>
      <c r="D17" s="157"/>
      <c r="E17" s="176"/>
      <c r="F17" s="177"/>
      <c r="G17" s="178"/>
      <c r="H17" s="190"/>
      <c r="I17" s="158"/>
      <c r="J17" s="157"/>
      <c r="K17" s="190"/>
      <c r="L17" s="177"/>
      <c r="M17" s="178"/>
      <c r="N17" s="176"/>
      <c r="O17" s="154"/>
    </row>
    <row r="18" spans="1:15" ht="15" customHeight="1">
      <c r="A18" s="164" t="s">
        <v>90</v>
      </c>
      <c r="B18" s="150" t="s">
        <v>18</v>
      </c>
      <c r="C18" s="165"/>
      <c r="D18" s="162"/>
      <c r="E18" s="173">
        <v>4425</v>
      </c>
      <c r="F18" s="174"/>
      <c r="G18" s="175"/>
      <c r="H18" s="189">
        <v>5174</v>
      </c>
      <c r="I18" s="163"/>
      <c r="J18" s="162"/>
      <c r="K18" s="189">
        <v>8381</v>
      </c>
      <c r="L18" s="174"/>
      <c r="M18" s="175"/>
      <c r="N18" s="173">
        <v>11074</v>
      </c>
      <c r="O18" s="140"/>
    </row>
    <row r="19" spans="1:15" s="123" customFormat="1" ht="6.75" customHeight="1">
      <c r="A19" s="166"/>
      <c r="B19" s="142"/>
      <c r="C19" s="167"/>
      <c r="D19" s="157"/>
      <c r="E19" s="176"/>
      <c r="F19" s="177"/>
      <c r="G19" s="178"/>
      <c r="H19" s="190"/>
      <c r="I19" s="158"/>
      <c r="J19" s="157"/>
      <c r="K19" s="190"/>
      <c r="L19" s="177"/>
      <c r="M19" s="178"/>
      <c r="N19" s="176"/>
      <c r="O19" s="154"/>
    </row>
    <row r="20" spans="1:15" ht="15" customHeight="1">
      <c r="A20" s="164" t="s">
        <v>92</v>
      </c>
      <c r="B20" s="150" t="s">
        <v>95</v>
      </c>
      <c r="C20" s="165"/>
      <c r="D20" s="162"/>
      <c r="E20" s="173">
        <v>3025</v>
      </c>
      <c r="F20" s="174"/>
      <c r="G20" s="175"/>
      <c r="H20" s="189">
        <v>3606</v>
      </c>
      <c r="I20" s="163"/>
      <c r="J20" s="162"/>
      <c r="K20" s="189">
        <v>5821</v>
      </c>
      <c r="L20" s="174"/>
      <c r="M20" s="175"/>
      <c r="N20" s="173">
        <v>7522</v>
      </c>
      <c r="O20" s="140"/>
    </row>
    <row r="21" spans="1:15" s="123" customFormat="1" ht="6.75" customHeight="1">
      <c r="A21" s="166"/>
      <c r="B21" s="142"/>
      <c r="C21" s="167"/>
      <c r="D21" s="157"/>
      <c r="E21" s="176"/>
      <c r="F21" s="177"/>
      <c r="G21" s="178"/>
      <c r="H21" s="190"/>
      <c r="I21" s="158"/>
      <c r="J21" s="157"/>
      <c r="K21" s="190"/>
      <c r="L21" s="177"/>
      <c r="M21" s="178"/>
      <c r="N21" s="176"/>
      <c r="O21" s="154"/>
    </row>
    <row r="22" spans="1:15" ht="15" customHeight="1">
      <c r="A22" s="164" t="s">
        <v>96</v>
      </c>
      <c r="B22" s="150" t="s">
        <v>49</v>
      </c>
      <c r="C22" s="165"/>
      <c r="D22" s="162"/>
      <c r="E22" s="173">
        <v>3025</v>
      </c>
      <c r="F22" s="174"/>
      <c r="G22" s="175"/>
      <c r="H22" s="189">
        <v>3606</v>
      </c>
      <c r="I22" s="163"/>
      <c r="J22" s="162"/>
      <c r="K22" s="189">
        <v>5821</v>
      </c>
      <c r="L22" s="174"/>
      <c r="M22" s="175"/>
      <c r="N22" s="173">
        <v>7522</v>
      </c>
      <c r="O22" s="140"/>
    </row>
    <row r="23" spans="1:15" s="123" customFormat="1" ht="6.75" customHeight="1">
      <c r="A23" s="166"/>
      <c r="B23" s="142"/>
      <c r="C23" s="167"/>
      <c r="D23" s="157"/>
      <c r="E23" s="176"/>
      <c r="F23" s="177"/>
      <c r="G23" s="178"/>
      <c r="H23" s="176"/>
      <c r="I23" s="158"/>
      <c r="J23" s="157"/>
      <c r="K23" s="176"/>
      <c r="L23" s="177"/>
      <c r="M23" s="178"/>
      <c r="N23" s="176"/>
      <c r="O23" s="154"/>
    </row>
    <row r="24" spans="1:15" ht="15" customHeight="1">
      <c r="A24" s="164" t="s">
        <v>97</v>
      </c>
      <c r="B24" s="150" t="s">
        <v>94</v>
      </c>
      <c r="C24" s="165"/>
      <c r="D24" s="162"/>
      <c r="E24" s="185">
        <v>7</v>
      </c>
      <c r="F24" s="179"/>
      <c r="G24" s="180"/>
      <c r="H24" s="185">
        <v>8.5</v>
      </c>
      <c r="I24" s="181"/>
      <c r="J24" s="182"/>
      <c r="K24" s="185">
        <v>13.5</v>
      </c>
      <c r="L24" s="179"/>
      <c r="M24" s="180"/>
      <c r="N24" s="185">
        <v>17.6</v>
      </c>
      <c r="O24" s="140"/>
    </row>
    <row r="25" spans="1:15" s="123" customFormat="1" ht="6.75" customHeight="1">
      <c r="A25" s="166"/>
      <c r="B25" s="142"/>
      <c r="C25" s="167"/>
      <c r="D25" s="157"/>
      <c r="E25" s="176"/>
      <c r="F25" s="177"/>
      <c r="G25" s="178"/>
      <c r="H25" s="192"/>
      <c r="I25" s="158"/>
      <c r="J25" s="157"/>
      <c r="K25" s="192"/>
      <c r="L25" s="177"/>
      <c r="M25" s="178"/>
      <c r="N25" s="176"/>
      <c r="O25" s="154"/>
    </row>
    <row r="26" spans="1:15" ht="15" customHeight="1">
      <c r="A26" s="164" t="s">
        <v>98</v>
      </c>
      <c r="B26" s="150" t="s">
        <v>99</v>
      </c>
      <c r="C26" s="165"/>
      <c r="D26" s="162"/>
      <c r="E26" s="191">
        <v>1.75</v>
      </c>
      <c r="F26" s="174"/>
      <c r="G26" s="175"/>
      <c r="H26" s="191">
        <v>1.75</v>
      </c>
      <c r="I26" s="163"/>
      <c r="J26" s="162"/>
      <c r="K26" s="191">
        <v>1.75</v>
      </c>
      <c r="L26" s="174"/>
      <c r="M26" s="175"/>
      <c r="N26" s="191">
        <v>1.75</v>
      </c>
      <c r="O26" s="140"/>
    </row>
    <row r="27" spans="1:14" s="123" customFormat="1" ht="9.75" customHeight="1">
      <c r="A27" s="168"/>
      <c r="B27" s="111"/>
      <c r="C27" s="1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</row>
    <row r="28" spans="1:14" s="123" customFormat="1" ht="9.75" customHeight="1">
      <c r="A28" s="168"/>
      <c r="B28" s="111"/>
      <c r="C28" s="1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</row>
    <row r="29" spans="1:15" s="123" customFormat="1" ht="26.25" customHeight="1">
      <c r="A29" s="169"/>
      <c r="B29" s="170"/>
      <c r="C29" s="171"/>
      <c r="D29" s="206" t="s">
        <v>101</v>
      </c>
      <c r="E29" s="207"/>
      <c r="F29" s="207"/>
      <c r="G29" s="207"/>
      <c r="H29" s="207"/>
      <c r="I29" s="208"/>
      <c r="J29" s="209" t="s">
        <v>102</v>
      </c>
      <c r="K29" s="210"/>
      <c r="L29" s="210"/>
      <c r="M29" s="210"/>
      <c r="N29" s="210"/>
      <c r="O29" s="211"/>
    </row>
    <row r="30" spans="1:15" s="123" customFormat="1" ht="6.75" customHeight="1">
      <c r="A30" s="166"/>
      <c r="B30" s="142"/>
      <c r="C30" s="167"/>
      <c r="D30" s="157"/>
      <c r="E30" s="122"/>
      <c r="F30" s="122"/>
      <c r="G30" s="122"/>
      <c r="H30" s="122"/>
      <c r="I30" s="158"/>
      <c r="J30" s="122"/>
      <c r="K30" s="122"/>
      <c r="L30" s="122"/>
      <c r="M30" s="122"/>
      <c r="N30" s="122"/>
      <c r="O30" s="154"/>
    </row>
    <row r="31" spans="1:15" ht="15" customHeight="1">
      <c r="A31" s="164" t="s">
        <v>100</v>
      </c>
      <c r="B31" s="150" t="s">
        <v>128</v>
      </c>
      <c r="C31" s="165"/>
      <c r="D31" s="162"/>
      <c r="E31" s="202">
        <v>2.93</v>
      </c>
      <c r="F31" s="202"/>
      <c r="G31" s="202"/>
      <c r="H31" s="183"/>
      <c r="I31" s="163"/>
      <c r="J31" s="125"/>
      <c r="K31" s="202">
        <v>2.81</v>
      </c>
      <c r="L31" s="202"/>
      <c r="M31" s="202"/>
      <c r="N31" s="125"/>
      <c r="O31" s="140"/>
    </row>
    <row r="32" spans="1:14" ht="13.5" customHeight="1">
      <c r="A32" s="123"/>
      <c r="B32" s="120"/>
      <c r="C32" s="123"/>
      <c r="D32" s="113"/>
      <c r="E32" s="113"/>
      <c r="F32" s="113"/>
      <c r="G32" s="113"/>
      <c r="H32" s="113"/>
      <c r="I32" s="113"/>
      <c r="J32" s="113"/>
      <c r="K32" s="114"/>
      <c r="L32" s="113"/>
      <c r="M32" s="113"/>
      <c r="N32" s="114"/>
    </row>
    <row r="33" spans="4:14" ht="13.5" customHeight="1">
      <c r="D33" s="113"/>
      <c r="E33" s="113"/>
      <c r="F33" s="113"/>
      <c r="G33" s="113"/>
      <c r="H33" s="113"/>
      <c r="I33" s="113"/>
      <c r="J33" s="113"/>
      <c r="K33" s="114"/>
      <c r="L33" s="113"/>
      <c r="M33" s="113"/>
      <c r="N33" s="115"/>
    </row>
    <row r="34" spans="4:14" ht="13.5" customHeight="1">
      <c r="D34" s="113"/>
      <c r="E34" s="113"/>
      <c r="F34" s="113"/>
      <c r="G34" s="113"/>
      <c r="H34" s="113"/>
      <c r="I34" s="113"/>
      <c r="J34" s="113"/>
      <c r="K34" s="114"/>
      <c r="L34" s="113"/>
      <c r="M34" s="113"/>
      <c r="N34" s="115"/>
    </row>
    <row r="35" spans="4:14" ht="13.5" customHeight="1">
      <c r="D35" s="113"/>
      <c r="E35" s="113"/>
      <c r="F35" s="113"/>
      <c r="G35" s="113"/>
      <c r="H35" s="113"/>
      <c r="I35" s="113"/>
      <c r="J35" s="113"/>
      <c r="K35" s="114"/>
      <c r="L35" s="113"/>
      <c r="M35" s="113"/>
      <c r="N35" s="115"/>
    </row>
    <row r="36" spans="4:14" ht="13.5" customHeight="1">
      <c r="D36" s="113"/>
      <c r="E36" s="113"/>
      <c r="F36" s="113"/>
      <c r="G36" s="113"/>
      <c r="H36" s="113"/>
      <c r="I36" s="113"/>
      <c r="J36" s="113"/>
      <c r="K36" s="114"/>
      <c r="L36" s="113"/>
      <c r="M36" s="113"/>
      <c r="N36" s="115"/>
    </row>
    <row r="37" spans="4:14" ht="13.5" customHeight="1">
      <c r="D37" s="113"/>
      <c r="E37" s="113"/>
      <c r="F37" s="113"/>
      <c r="G37" s="113"/>
      <c r="H37" s="113"/>
      <c r="I37" s="113"/>
      <c r="J37" s="113"/>
      <c r="K37" s="114"/>
      <c r="L37" s="113"/>
      <c r="M37" s="113"/>
      <c r="N37" s="115"/>
    </row>
    <row r="38" spans="4:14" ht="13.5" customHeight="1">
      <c r="D38" s="113"/>
      <c r="E38" s="113"/>
      <c r="F38" s="113"/>
      <c r="G38" s="113"/>
      <c r="H38" s="113"/>
      <c r="I38" s="113"/>
      <c r="J38" s="113"/>
      <c r="K38" s="114"/>
      <c r="L38" s="113"/>
      <c r="M38" s="113"/>
      <c r="N38" s="115"/>
    </row>
    <row r="39" spans="1:14" ht="13.5" customHeight="1">
      <c r="A39" s="112" t="s">
        <v>88</v>
      </c>
      <c r="D39" s="113"/>
      <c r="E39" s="113"/>
      <c r="F39" s="113"/>
      <c r="G39" s="113"/>
      <c r="H39" s="113"/>
      <c r="I39" s="113"/>
      <c r="J39" s="113"/>
      <c r="K39" s="114"/>
      <c r="L39" s="113"/>
      <c r="M39" s="113"/>
      <c r="N39" s="115"/>
    </row>
    <row r="40" spans="4:14" ht="7.5" customHeight="1">
      <c r="D40" s="113"/>
      <c r="E40" s="113"/>
      <c r="F40" s="113"/>
      <c r="G40" s="113"/>
      <c r="H40" s="113"/>
      <c r="I40" s="113"/>
      <c r="J40" s="113"/>
      <c r="K40" s="114"/>
      <c r="L40" s="113"/>
      <c r="M40" s="113"/>
      <c r="N40" s="115"/>
    </row>
    <row r="41" spans="1:15" ht="13.5" customHeight="1">
      <c r="A41" s="141"/>
      <c r="B41" s="142"/>
      <c r="C41" s="143"/>
      <c r="D41" s="204" t="s">
        <v>7</v>
      </c>
      <c r="E41" s="203"/>
      <c r="F41" s="203"/>
      <c r="G41" s="203"/>
      <c r="H41" s="203"/>
      <c r="I41" s="205"/>
      <c r="J41" s="126"/>
      <c r="K41" s="203" t="s">
        <v>8</v>
      </c>
      <c r="L41" s="203"/>
      <c r="M41" s="203"/>
      <c r="N41" s="203"/>
      <c r="O41" s="127"/>
    </row>
    <row r="42" spans="1:15" ht="13.5" customHeight="1">
      <c r="A42" s="144"/>
      <c r="B42" s="145"/>
      <c r="C42" s="146"/>
      <c r="D42" s="128"/>
      <c r="E42" s="129" t="s">
        <v>9</v>
      </c>
      <c r="F42" s="130"/>
      <c r="G42" s="128"/>
      <c r="H42" s="137" t="s">
        <v>10</v>
      </c>
      <c r="I42" s="130"/>
      <c r="J42" s="128"/>
      <c r="K42" s="129" t="s">
        <v>9</v>
      </c>
      <c r="L42" s="130"/>
      <c r="M42" s="128"/>
      <c r="N42" s="137" t="s">
        <v>10</v>
      </c>
      <c r="O42" s="138"/>
    </row>
    <row r="43" spans="1:15" ht="13.5" customHeight="1">
      <c r="A43" s="144"/>
      <c r="B43" s="145"/>
      <c r="C43" s="146"/>
      <c r="D43" s="131"/>
      <c r="E43" s="116" t="s">
        <v>11</v>
      </c>
      <c r="F43" s="132"/>
      <c r="G43" s="131"/>
      <c r="H43" s="117" t="s">
        <v>12</v>
      </c>
      <c r="I43" s="132"/>
      <c r="J43" s="131"/>
      <c r="K43" s="116" t="s">
        <v>13</v>
      </c>
      <c r="L43" s="132"/>
      <c r="M43" s="131"/>
      <c r="N43" s="117" t="s">
        <v>12</v>
      </c>
      <c r="O43" s="139"/>
    </row>
    <row r="44" spans="1:15" ht="13.5" customHeight="1">
      <c r="A44" s="144"/>
      <c r="B44" s="145"/>
      <c r="C44" s="146"/>
      <c r="D44" s="131"/>
      <c r="E44" s="116"/>
      <c r="F44" s="132"/>
      <c r="G44" s="131"/>
      <c r="H44" s="117" t="s">
        <v>11</v>
      </c>
      <c r="I44" s="132"/>
      <c r="J44" s="131"/>
      <c r="K44" s="116"/>
      <c r="L44" s="132"/>
      <c r="M44" s="131"/>
      <c r="N44" s="117" t="s">
        <v>14</v>
      </c>
      <c r="O44" s="139"/>
    </row>
    <row r="45" spans="1:15" ht="13.5" customHeight="1">
      <c r="A45" s="144"/>
      <c r="B45" s="147"/>
      <c r="C45" s="148"/>
      <c r="D45" s="133"/>
      <c r="E45" s="118" t="s">
        <v>121</v>
      </c>
      <c r="F45" s="134"/>
      <c r="G45" s="133"/>
      <c r="H45" s="118" t="s">
        <v>120</v>
      </c>
      <c r="I45" s="134"/>
      <c r="J45" s="133"/>
      <c r="K45" s="118" t="s">
        <v>121</v>
      </c>
      <c r="L45" s="134"/>
      <c r="M45" s="133"/>
      <c r="N45" s="118" t="s">
        <v>120</v>
      </c>
      <c r="O45" s="139"/>
    </row>
    <row r="46" spans="1:15" ht="12.75" customHeight="1">
      <c r="A46" s="149"/>
      <c r="B46" s="150"/>
      <c r="C46" s="151"/>
      <c r="D46" s="135"/>
      <c r="E46" s="119" t="s">
        <v>15</v>
      </c>
      <c r="F46" s="136"/>
      <c r="G46" s="135"/>
      <c r="H46" s="119" t="s">
        <v>15</v>
      </c>
      <c r="I46" s="136"/>
      <c r="J46" s="135"/>
      <c r="K46" s="119" t="s">
        <v>15</v>
      </c>
      <c r="L46" s="136"/>
      <c r="M46" s="135"/>
      <c r="N46" s="119" t="s">
        <v>15</v>
      </c>
      <c r="O46" s="140"/>
    </row>
    <row r="47" spans="1:15" s="123" customFormat="1" ht="6.75" customHeight="1">
      <c r="A47" s="161"/>
      <c r="B47" s="152"/>
      <c r="C47" s="153"/>
      <c r="D47" s="157"/>
      <c r="E47" s="122"/>
      <c r="F47" s="158"/>
      <c r="G47" s="157"/>
      <c r="H47" s="122"/>
      <c r="I47" s="158"/>
      <c r="J47" s="157"/>
      <c r="K47" s="122"/>
      <c r="L47" s="158"/>
      <c r="M47" s="157"/>
      <c r="N47" s="122"/>
      <c r="O47" s="154"/>
    </row>
    <row r="48" spans="1:15" s="123" customFormat="1" ht="15" customHeight="1">
      <c r="A48" s="164" t="s">
        <v>89</v>
      </c>
      <c r="B48" s="172" t="s">
        <v>2</v>
      </c>
      <c r="C48" s="172"/>
      <c r="D48" s="159"/>
      <c r="E48" s="155">
        <v>5220</v>
      </c>
      <c r="F48" s="160"/>
      <c r="G48" s="159"/>
      <c r="H48" s="155">
        <v>5924</v>
      </c>
      <c r="I48" s="160"/>
      <c r="J48" s="159"/>
      <c r="K48" s="155">
        <v>10045</v>
      </c>
      <c r="L48" s="160"/>
      <c r="M48" s="159"/>
      <c r="N48" s="155">
        <v>12555</v>
      </c>
      <c r="O48" s="156"/>
    </row>
    <row r="49" spans="1:15" s="123" customFormat="1" ht="6.75" customHeight="1">
      <c r="A49" s="166"/>
      <c r="B49" s="167"/>
      <c r="C49" s="167"/>
      <c r="D49" s="157"/>
      <c r="E49" s="122"/>
      <c r="F49" s="158"/>
      <c r="G49" s="157"/>
      <c r="H49" s="122"/>
      <c r="I49" s="158"/>
      <c r="J49" s="157"/>
      <c r="K49" s="122"/>
      <c r="L49" s="158"/>
      <c r="M49" s="157"/>
      <c r="N49" s="122"/>
      <c r="O49" s="154"/>
    </row>
    <row r="50" spans="1:15" s="123" customFormat="1" ht="15" customHeight="1">
      <c r="A50" s="164" t="s">
        <v>90</v>
      </c>
      <c r="B50" s="172" t="s">
        <v>91</v>
      </c>
      <c r="C50" s="172"/>
      <c r="D50" s="159"/>
      <c r="E50" s="155">
        <v>371</v>
      </c>
      <c r="F50" s="160"/>
      <c r="G50" s="159"/>
      <c r="H50" s="155">
        <v>101</v>
      </c>
      <c r="I50" s="160"/>
      <c r="J50" s="159"/>
      <c r="K50" s="155">
        <v>709</v>
      </c>
      <c r="L50" s="160"/>
      <c r="M50" s="159"/>
      <c r="N50" s="155">
        <v>278</v>
      </c>
      <c r="O50" s="156"/>
    </row>
    <row r="51" spans="1:15" s="123" customFormat="1" ht="6.75" customHeight="1">
      <c r="A51" s="166"/>
      <c r="B51" s="167"/>
      <c r="C51" s="167"/>
      <c r="D51" s="157"/>
      <c r="E51" s="122"/>
      <c r="F51" s="158"/>
      <c r="G51" s="157"/>
      <c r="H51" s="122"/>
      <c r="I51" s="158"/>
      <c r="J51" s="157"/>
      <c r="K51" s="122"/>
      <c r="L51" s="158"/>
      <c r="M51" s="157"/>
      <c r="N51" s="122"/>
      <c r="O51" s="154"/>
    </row>
    <row r="52" spans="1:15" s="123" customFormat="1" ht="15" customHeight="1">
      <c r="A52" s="164" t="s">
        <v>92</v>
      </c>
      <c r="B52" s="172" t="s">
        <v>93</v>
      </c>
      <c r="C52" s="172"/>
      <c r="D52" s="159"/>
      <c r="E52" s="155">
        <v>-795</v>
      </c>
      <c r="F52" s="160"/>
      <c r="G52" s="159"/>
      <c r="H52" s="155">
        <v>-750</v>
      </c>
      <c r="I52" s="160"/>
      <c r="J52" s="159"/>
      <c r="K52" s="155">
        <v>-1664</v>
      </c>
      <c r="L52" s="160"/>
      <c r="M52" s="159"/>
      <c r="N52" s="155">
        <v>-1481</v>
      </c>
      <c r="O52" s="156"/>
    </row>
  </sheetData>
  <mergeCells count="8">
    <mergeCell ref="D9:I9"/>
    <mergeCell ref="K9:N9"/>
    <mergeCell ref="D29:I29"/>
    <mergeCell ref="J29:O29"/>
    <mergeCell ref="K31:M31"/>
    <mergeCell ref="E31:G31"/>
    <mergeCell ref="K41:N41"/>
    <mergeCell ref="D41:I41"/>
  </mergeCells>
  <printOptions/>
  <pageMargins left="0.63" right="0.2755905511811024" top="0.6299212598425197" bottom="0.6299212598425197" header="0.3149606299212598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Tai Li Ching</cp:lastModifiedBy>
  <cp:lastPrinted>2006-03-03T01:11:08Z</cp:lastPrinted>
  <dcterms:created xsi:type="dcterms:W3CDTF">2002-11-14T01:46:30Z</dcterms:created>
  <dcterms:modified xsi:type="dcterms:W3CDTF">2006-03-09T22:46:23Z</dcterms:modified>
  <cp:category/>
  <cp:version/>
  <cp:contentType/>
  <cp:contentStatus/>
</cp:coreProperties>
</file>